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340" activeTab="0"/>
  </bookViews>
  <sheets>
    <sheet name="English" sheetId="1" r:id="rId1"/>
    <sheet name="Spanish" sheetId="2" r:id="rId2"/>
  </sheets>
  <definedNames>
    <definedName name="_xlnm.Print_Area" localSheetId="0">'English'!$C$1:$M$116</definedName>
    <definedName name="_xlnm.Print_Area" localSheetId="1">'Spanish'!$C$1:$M$120</definedName>
    <definedName name="_xlnm.Print_Titles" localSheetId="0">'English'!$1:$4</definedName>
    <definedName name="_xlnm.Print_Titles" localSheetId="1">'Spanish'!$1:$6</definedName>
  </definedNames>
  <calcPr fullCalcOnLoad="1"/>
</workbook>
</file>

<file path=xl/comments1.xml><?xml version="1.0" encoding="utf-8"?>
<comments xmlns="http://schemas.openxmlformats.org/spreadsheetml/2006/main">
  <authors>
    <author>Vincent Martin</author>
    <author>Treasurer</author>
  </authors>
  <commentList>
    <comment ref="T53" authorId="0">
      <text>
        <r>
          <rPr>
            <b/>
            <sz val="8"/>
            <rFont val="Tahoma"/>
            <family val="2"/>
          </rPr>
          <t>Vincent Martin:</t>
        </r>
        <r>
          <rPr>
            <sz val="8"/>
            <rFont val="Tahoma"/>
            <family val="2"/>
          </rPr>
          <t xml:space="preserve">
Exceptions:
   They included Roots rent, which I put under K.02. Explanation: "Yes we have money put aside from last year, that being the 30th Anniversary of Roots and the changed venue which is more expensive we thought we would use that line item this year. "
   They also left out $60 for Archives Display Room rent ($5/mo). I added it in.
   Missing the explanation for the "Other Travel/Event Expenses of $800. Last year's submission stated the $800 was for the "National AA Archives Workshop." Expense description: Archivist -- registration, airfare &amp; hotel.
After correcting all of the above, and rounding to the nearest dollar, I came up with $1,593 plus the ROOTS rent of $514, for a grand total committee request of $2,107.</t>
        </r>
      </text>
    </comment>
    <comment ref="T66" authorId="0">
      <text>
        <r>
          <rPr>
            <b/>
            <sz val="8"/>
            <rFont val="Tahoma"/>
            <family val="2"/>
          </rPr>
          <t>Vincent Martin:</t>
        </r>
        <r>
          <rPr>
            <sz val="8"/>
            <rFont val="Tahoma"/>
            <family val="2"/>
          </rPr>
          <t xml:space="preserve">
from Chair's submission</t>
        </r>
      </text>
    </comment>
    <comment ref="T74" authorId="0">
      <text>
        <r>
          <rPr>
            <b/>
            <sz val="8"/>
            <rFont val="Tahoma"/>
            <family val="2"/>
          </rPr>
          <t>Vincent Martin:</t>
        </r>
        <r>
          <rPr>
            <sz val="8"/>
            <rFont val="Tahoma"/>
            <family val="2"/>
          </rPr>
          <t xml:space="preserve">
from Chair's submission</t>
        </r>
      </text>
    </comment>
    <comment ref="T76" authorId="0">
      <text>
        <r>
          <rPr>
            <b/>
            <sz val="8"/>
            <rFont val="Tahoma"/>
            <family val="2"/>
          </rPr>
          <t>Vincent Martin:</t>
        </r>
        <r>
          <rPr>
            <sz val="8"/>
            <rFont val="Tahoma"/>
            <family val="2"/>
          </rPr>
          <t xml:space="preserve">
Taken from Archives Budget Request. Higher rent for War Memorial 
Building.</t>
        </r>
      </text>
    </comment>
    <comment ref="T78" authorId="0">
      <text>
        <r>
          <rPr>
            <b/>
            <sz val="8"/>
            <rFont val="Tahoma"/>
            <family val="2"/>
          </rPr>
          <t>Vincent Martin:</t>
        </r>
        <r>
          <rPr>
            <sz val="8"/>
            <rFont val="Tahoma"/>
            <family val="2"/>
          </rPr>
          <t xml:space="preserve">
from Chair's submission</t>
        </r>
      </text>
    </comment>
    <comment ref="T91" authorId="1">
      <text>
        <r>
          <rPr>
            <b/>
            <sz val="9"/>
            <rFont val="Tahoma"/>
            <family val="2"/>
          </rPr>
          <t>Treasurer:</t>
        </r>
        <r>
          <rPr>
            <sz val="9"/>
            <rFont val="Tahoma"/>
            <family val="2"/>
          </rPr>
          <t xml:space="preserve">
To be submitted by chair</t>
        </r>
      </text>
    </comment>
    <comment ref="T95" authorId="0">
      <text>
        <r>
          <rPr>
            <b/>
            <sz val="8"/>
            <rFont val="Tahoma"/>
            <family val="2"/>
          </rPr>
          <t>Vincent Martin:</t>
        </r>
        <r>
          <rPr>
            <sz val="8"/>
            <rFont val="Tahoma"/>
            <family val="2"/>
          </rPr>
          <t xml:space="preserve">
submitted as part of AltDel request</t>
        </r>
      </text>
    </comment>
    <comment ref="Q100" authorId="0">
      <text>
        <r>
          <rPr>
            <b/>
            <sz val="8"/>
            <rFont val="Tahoma"/>
            <family val="2"/>
          </rPr>
          <t>From prior yrs total</t>
        </r>
      </text>
    </comment>
    <comment ref="T101" authorId="0">
      <text>
        <r>
          <rPr>
            <b/>
            <sz val="8"/>
            <rFont val="Tahoma"/>
            <family val="2"/>
          </rPr>
          <t>Vincent Martin:</t>
        </r>
        <r>
          <rPr>
            <sz val="8"/>
            <rFont val="Tahoma"/>
            <family val="2"/>
          </rPr>
          <t xml:space="preserve">
Actual cost in prev yr
</t>
        </r>
      </text>
    </comment>
    <comment ref="Q102" authorId="0">
      <text>
        <r>
          <rPr>
            <b/>
            <sz val="8"/>
            <rFont val="Tahoma"/>
            <family val="2"/>
          </rPr>
          <t>From prior yrs total</t>
        </r>
      </text>
    </comment>
    <comment ref="T107" authorId="0">
      <text>
        <r>
          <rPr>
            <b/>
            <sz val="8"/>
            <rFont val="Tahoma"/>
            <family val="2"/>
          </rPr>
          <t>Vincent Martin:</t>
        </r>
        <r>
          <rPr>
            <sz val="8"/>
            <rFont val="Tahoma"/>
            <family val="2"/>
          </rPr>
          <t xml:space="preserve">
from IT request</t>
        </r>
      </text>
    </comment>
    <comment ref="T108" authorId="0">
      <text>
        <r>
          <rPr>
            <b/>
            <sz val="8"/>
            <rFont val="Tahoma"/>
            <family val="2"/>
          </rPr>
          <t>Vincent Martin:</t>
        </r>
        <r>
          <rPr>
            <sz val="8"/>
            <rFont val="Tahoma"/>
            <family val="2"/>
          </rPr>
          <t xml:space="preserve">
Specified in IT's submitted request as "software."</t>
        </r>
      </text>
    </comment>
    <comment ref="T110" authorId="0">
      <text>
        <r>
          <rPr>
            <b/>
            <sz val="8"/>
            <rFont val="Tahoma"/>
            <family val="2"/>
          </rPr>
          <t>Vincent Martin:</t>
        </r>
        <r>
          <rPr>
            <sz val="8"/>
            <rFont val="Tahoma"/>
            <family val="2"/>
          </rPr>
          <t xml:space="preserve">
From IT request</t>
        </r>
      </text>
    </comment>
    <comment ref="H53" authorId="0">
      <text>
        <r>
          <rPr>
            <b/>
            <sz val="8"/>
            <rFont val="Tahoma"/>
            <family val="2"/>
          </rPr>
          <t>Vincent Martin:</t>
        </r>
        <r>
          <rPr>
            <sz val="8"/>
            <rFont val="Tahoma"/>
            <family val="2"/>
          </rPr>
          <t xml:space="preserve">
Exceptions:
   They included Roots rent, which I put under K.02. Explanation: "Yes we have money put aside from last year, that being the 30th Anniversary of Roots and the changed venue which is more expensive we thought we would use that line item this year. "
   They also left out $60 for Archives Display Room rent ($5/mo). I added it in.
   Missing the explanation for the "Other Travel/Event Expenses of $800. Last year's submission stated the $800 was for the "National AA Archives Workshop." Expense description: Archivist -- registration, airfare &amp; hotel.
After correcting all of the above, and rounding to the nearest dollar, I came up with $1,593 plus the ROOTS rent of $514, for a grand total committee request of $2,107.</t>
        </r>
      </text>
    </comment>
    <comment ref="H66" authorId="0">
      <text>
        <r>
          <rPr>
            <b/>
            <sz val="8"/>
            <rFont val="Tahoma"/>
            <family val="2"/>
          </rPr>
          <t>Vincent Martin:</t>
        </r>
        <r>
          <rPr>
            <sz val="8"/>
            <rFont val="Tahoma"/>
            <family val="2"/>
          </rPr>
          <t xml:space="preserve">
from Chair's submission</t>
        </r>
      </text>
    </comment>
    <comment ref="H74" authorId="0">
      <text>
        <r>
          <rPr>
            <b/>
            <sz val="8"/>
            <rFont val="Tahoma"/>
            <family val="2"/>
          </rPr>
          <t>Vincent Martin:</t>
        </r>
        <r>
          <rPr>
            <sz val="8"/>
            <rFont val="Tahoma"/>
            <family val="2"/>
          </rPr>
          <t xml:space="preserve">
from Chair's submission</t>
        </r>
      </text>
    </comment>
    <comment ref="H76" authorId="0">
      <text>
        <r>
          <rPr>
            <b/>
            <sz val="8"/>
            <rFont val="Tahoma"/>
            <family val="2"/>
          </rPr>
          <t>Vincent Martin:</t>
        </r>
        <r>
          <rPr>
            <sz val="8"/>
            <rFont val="Tahoma"/>
            <family val="2"/>
          </rPr>
          <t xml:space="preserve">
Taken from Archives Budget Request. Higher rent for War Memorial 
Building.</t>
        </r>
      </text>
    </comment>
    <comment ref="H78" authorId="0">
      <text>
        <r>
          <rPr>
            <b/>
            <sz val="8"/>
            <rFont val="Tahoma"/>
            <family val="2"/>
          </rPr>
          <t>Vincent Martin:</t>
        </r>
        <r>
          <rPr>
            <sz val="8"/>
            <rFont val="Tahoma"/>
            <family val="2"/>
          </rPr>
          <t xml:space="preserve">
from Chair's submission</t>
        </r>
      </text>
    </comment>
    <comment ref="H91" authorId="1">
      <text>
        <r>
          <rPr>
            <b/>
            <sz val="9"/>
            <rFont val="Tahoma"/>
            <family val="2"/>
          </rPr>
          <t>Treasurer:</t>
        </r>
        <r>
          <rPr>
            <sz val="9"/>
            <rFont val="Tahoma"/>
            <family val="2"/>
          </rPr>
          <t xml:space="preserve">
To be submitted by chair</t>
        </r>
      </text>
    </comment>
    <comment ref="H95" authorId="0">
      <text>
        <r>
          <rPr>
            <b/>
            <sz val="8"/>
            <rFont val="Tahoma"/>
            <family val="2"/>
          </rPr>
          <t>Vincent Martin:</t>
        </r>
        <r>
          <rPr>
            <sz val="8"/>
            <rFont val="Tahoma"/>
            <family val="2"/>
          </rPr>
          <t xml:space="preserve">
submitted as part of AltDel request</t>
        </r>
      </text>
    </comment>
    <comment ref="E100" authorId="0">
      <text>
        <r>
          <rPr>
            <b/>
            <sz val="8"/>
            <rFont val="Tahoma"/>
            <family val="2"/>
          </rPr>
          <t>From prior yrs total</t>
        </r>
      </text>
    </comment>
    <comment ref="H101" authorId="0">
      <text>
        <r>
          <rPr>
            <b/>
            <sz val="8"/>
            <rFont val="Tahoma"/>
            <family val="2"/>
          </rPr>
          <t>Vincent Martin:</t>
        </r>
        <r>
          <rPr>
            <sz val="8"/>
            <rFont val="Tahoma"/>
            <family val="2"/>
          </rPr>
          <t xml:space="preserve">
Actual cost in prev yr
</t>
        </r>
      </text>
    </comment>
    <comment ref="E102" authorId="0">
      <text>
        <r>
          <rPr>
            <b/>
            <sz val="8"/>
            <rFont val="Tahoma"/>
            <family val="2"/>
          </rPr>
          <t>From prior yrs total</t>
        </r>
      </text>
    </comment>
    <comment ref="H107" authorId="0">
      <text>
        <r>
          <rPr>
            <b/>
            <sz val="8"/>
            <rFont val="Tahoma"/>
            <family val="2"/>
          </rPr>
          <t>Vincent Martin:</t>
        </r>
        <r>
          <rPr>
            <sz val="8"/>
            <rFont val="Tahoma"/>
            <family val="2"/>
          </rPr>
          <t xml:space="preserve">
from IT request</t>
        </r>
      </text>
    </comment>
    <comment ref="H108" authorId="0">
      <text>
        <r>
          <rPr>
            <b/>
            <sz val="8"/>
            <rFont val="Tahoma"/>
            <family val="2"/>
          </rPr>
          <t>Vincent Martin:</t>
        </r>
        <r>
          <rPr>
            <sz val="8"/>
            <rFont val="Tahoma"/>
            <family val="2"/>
          </rPr>
          <t xml:space="preserve">
Specified in IT's submitted request as "software."</t>
        </r>
      </text>
    </comment>
    <comment ref="H110" authorId="0">
      <text>
        <r>
          <rPr>
            <b/>
            <sz val="8"/>
            <rFont val="Tahoma"/>
            <family val="2"/>
          </rPr>
          <t>Vincent Martin:</t>
        </r>
        <r>
          <rPr>
            <sz val="8"/>
            <rFont val="Tahoma"/>
            <family val="2"/>
          </rPr>
          <t xml:space="preserve">
From IT request</t>
        </r>
      </text>
    </comment>
  </commentList>
</comments>
</file>

<file path=xl/sharedStrings.xml><?xml version="1.0" encoding="utf-8"?>
<sst xmlns="http://schemas.openxmlformats.org/spreadsheetml/2006/main" count="239" uniqueCount="205">
  <si>
    <t>A. Delegate</t>
  </si>
  <si>
    <t>01. General Service Conference</t>
  </si>
  <si>
    <t>02. PRAASA-Regional Forum</t>
  </si>
  <si>
    <t>03. Mileage Reimbursements</t>
  </si>
  <si>
    <t>Total A. Delegate</t>
  </si>
  <si>
    <t>B. Alternate Delegate</t>
  </si>
  <si>
    <t>02. Mileage Reimbursements</t>
  </si>
  <si>
    <t>Total B. Alternate Delegate</t>
  </si>
  <si>
    <t>C. Chairperson</t>
  </si>
  <si>
    <t>Total C. Chairperson</t>
  </si>
  <si>
    <t>D. Secretary</t>
  </si>
  <si>
    <t>Total D. Secretary</t>
  </si>
  <si>
    <t>E. Registrar</t>
  </si>
  <si>
    <t>Total E. Registrar</t>
  </si>
  <si>
    <t>F. Treasurer</t>
  </si>
  <si>
    <t>04. Budget &amp; mo. finance report</t>
  </si>
  <si>
    <t>Total F. Treasurer</t>
  </si>
  <si>
    <t>G. Other Officers expenses</t>
  </si>
  <si>
    <t>Total G. Other Officers expenses</t>
  </si>
  <si>
    <t>05. C.P.C.</t>
  </si>
  <si>
    <t>06. Finance</t>
  </si>
  <si>
    <t>07. Grapevine/La Vina</t>
  </si>
  <si>
    <t>Total H. Standing Committees</t>
  </si>
  <si>
    <t>J. Area Literature</t>
  </si>
  <si>
    <t>03. Literature Committee</t>
  </si>
  <si>
    <t>Total J. Area Literature</t>
  </si>
  <si>
    <t>K. Area Events</t>
  </si>
  <si>
    <t>01. DCM Sharing Session</t>
  </si>
  <si>
    <t>04. Unity Day</t>
  </si>
  <si>
    <t>Total K. Area Events</t>
  </si>
  <si>
    <t>01. Area Assy. Rent</t>
  </si>
  <si>
    <t>02. Area Assy. Flyers</t>
  </si>
  <si>
    <t>04. Area Comm. Mtg. Rent</t>
  </si>
  <si>
    <t>05. Area Comm. Mtg. Supplies</t>
  </si>
  <si>
    <t>06. Area Workbooks</t>
  </si>
  <si>
    <t>07. Bank Service Charge</t>
  </si>
  <si>
    <t>09. DCM Manual</t>
  </si>
  <si>
    <t>Total L. Area Administration</t>
  </si>
  <si>
    <t>M. Capital Equipment</t>
  </si>
  <si>
    <t>01. Computer Operation and Main</t>
  </si>
  <si>
    <t>02. Computer Supplies</t>
  </si>
  <si>
    <t>03. Equipment Operation &amp; Maint</t>
  </si>
  <si>
    <t>Total M. Capital Equipment</t>
  </si>
  <si>
    <t>% Increase/          Decrease</t>
  </si>
  <si>
    <t>08. Information Technology</t>
  </si>
  <si>
    <t>02. R.O.O.T.S.</t>
  </si>
  <si>
    <t>03. Archives</t>
  </si>
  <si>
    <t>Area Administration</t>
  </si>
  <si>
    <t>L.</t>
  </si>
  <si>
    <t>09. Literature</t>
  </si>
  <si>
    <t>10. Newsletter</t>
  </si>
  <si>
    <t>11.  Policy</t>
  </si>
  <si>
    <t>12. Spanish Translation-Written</t>
  </si>
  <si>
    <t>10. GSR Manuals &amp; Orientation Kits</t>
  </si>
  <si>
    <t>11. Liability Insurance</t>
  </si>
  <si>
    <t>12. Liaison-Imperial County</t>
  </si>
  <si>
    <t>13. Tax Preparation</t>
  </si>
  <si>
    <t>14. Storage</t>
  </si>
  <si>
    <t>15. Oral Interpretation</t>
  </si>
  <si>
    <t>16. USPS P.O. Box Rent</t>
  </si>
  <si>
    <t xml:space="preserve">H.  Standing Committees </t>
  </si>
  <si>
    <t>04. Area Website Hosting expenses</t>
  </si>
  <si>
    <t>04. So Cal H+I Convention</t>
  </si>
  <si>
    <t>03. Area Assy. GSO visit</t>
  </si>
  <si>
    <t>Percentage of change between this and next year</t>
  </si>
  <si>
    <t>Difference between this and next year</t>
  </si>
  <si>
    <t>01. Delegate's Mailgram</t>
  </si>
  <si>
    <t>02. Grapevine/ La Vina Committee</t>
  </si>
  <si>
    <t>01a. DCM S. S. Preparation Mileage</t>
  </si>
  <si>
    <t>08. BK Check Printing/Dep Slips</t>
  </si>
  <si>
    <t>17. A.S.L Interpretation</t>
  </si>
  <si>
    <t>01. Accessibilies</t>
  </si>
  <si>
    <t>`</t>
  </si>
  <si>
    <t>06. Area Sharing Sessions/Workshop</t>
  </si>
  <si>
    <t>01. Area Inventory (Every even year)</t>
  </si>
  <si>
    <t>A. Delegado</t>
  </si>
  <si>
    <t>01.  Conferencia de Servicio General</t>
  </si>
  <si>
    <t>02.  PRAASA/Foro Regional</t>
  </si>
  <si>
    <t>03.  Reembolso de millaje</t>
  </si>
  <si>
    <t>04.  Telefono, copias, gastos misc.</t>
  </si>
  <si>
    <t>Total de Delegado</t>
  </si>
  <si>
    <t>B.  Delegado Alterno</t>
  </si>
  <si>
    <t>01.  PRAASA/Foro Regional</t>
  </si>
  <si>
    <t>02.  Reembolso de millaje</t>
  </si>
  <si>
    <t>03.  Telefono, copias, gastos misc.</t>
  </si>
  <si>
    <t xml:space="preserve">04.  Convencion del Sur Calif. H+I </t>
  </si>
  <si>
    <t>Total de Delgado Alterno</t>
  </si>
  <si>
    <t>C.  Coordinador</t>
  </si>
  <si>
    <t>Coordinador (Incl. Coordinador Alt.)</t>
  </si>
  <si>
    <t xml:space="preserve"> </t>
  </si>
  <si>
    <t>Total de Coordinador y su Alterno</t>
  </si>
  <si>
    <t>D.  Secretario</t>
  </si>
  <si>
    <t>Secretario</t>
  </si>
  <si>
    <t>Total de Secretario</t>
  </si>
  <si>
    <t>E.  Registrador</t>
  </si>
  <si>
    <t>Total de Registrador</t>
  </si>
  <si>
    <t>F.  Tesorero</t>
  </si>
  <si>
    <t>Total de Tesorero</t>
  </si>
  <si>
    <t>G.  Gastos de Otros Oficiales</t>
  </si>
  <si>
    <t>01.  Carta para el Delegado</t>
  </si>
  <si>
    <t>02.  PRAASA grabaciones</t>
  </si>
  <si>
    <t>Total de Gastos de Otros Oficiales</t>
  </si>
  <si>
    <t>H. Comites Permanentes</t>
  </si>
  <si>
    <t>01.  Accesibilidades</t>
  </si>
  <si>
    <t>03.  Archivos</t>
  </si>
  <si>
    <t>05.  CCP</t>
  </si>
  <si>
    <t>06.  Finanzas</t>
  </si>
  <si>
    <t>07.  Grapevine/La Vina</t>
  </si>
  <si>
    <t>08.  Informacion Technologica</t>
  </si>
  <si>
    <t>09.  Literatura</t>
  </si>
  <si>
    <t>10.  Boletin Informativo</t>
  </si>
  <si>
    <t>11.  Politica</t>
  </si>
  <si>
    <t>12.  Traduccion hispana (escrito)</t>
  </si>
  <si>
    <t>Total de Comites Permanentes</t>
  </si>
  <si>
    <t>J.  Costo de Mercancia Vendida</t>
  </si>
  <si>
    <t>01.  AA Historia del Libro</t>
  </si>
  <si>
    <t>02.  Comite Grapevine/La Vina</t>
  </si>
  <si>
    <t>03.  Comite Literatura</t>
  </si>
  <si>
    <t>Costo Total de Mercancia Vendida</t>
  </si>
  <si>
    <t>K.  Eventos de Area</t>
  </si>
  <si>
    <t xml:space="preserve">01.  Taller de Compartimento MCDs </t>
  </si>
  <si>
    <t>01a. MCD S.S. prep. Millaje</t>
  </si>
  <si>
    <t>02.  R.O.O.T.S.</t>
  </si>
  <si>
    <t>04.  Dia de Unidad</t>
  </si>
  <si>
    <t>05. Entrenamiento de MCDs</t>
  </si>
  <si>
    <t>Total K. Eventos del Area</t>
  </si>
  <si>
    <t xml:space="preserve">06. Taller de Compartimiento del Area </t>
  </si>
  <si>
    <t>L.  Administracion de Area</t>
  </si>
  <si>
    <t xml:space="preserve">01.  Renta Asambleas de Area </t>
  </si>
  <si>
    <t>02.  Asambleas de Area, Folletos</t>
  </si>
  <si>
    <t>03.  Visita de Custodio</t>
  </si>
  <si>
    <t>04.  Comite de Area -Renta</t>
  </si>
  <si>
    <t>05.  Comite de Area Materiales</t>
  </si>
  <si>
    <t>06.  Cuaderno de Area</t>
  </si>
  <si>
    <t>07.  Precio de servicio de banco</t>
  </si>
  <si>
    <t>08.  Compruebe la impresion</t>
  </si>
  <si>
    <t>09.  Manuales para MCD</t>
  </si>
  <si>
    <t>10. Manuales/paq. Orientacion RSGs</t>
  </si>
  <si>
    <t>11.  Poliza de Seguros del Area</t>
  </si>
  <si>
    <t>12.  Enlace-Condado Imperial</t>
  </si>
  <si>
    <t>13.  Preparacion de Impuestos</t>
  </si>
  <si>
    <t>14.  Almacen</t>
  </si>
  <si>
    <t>16.  Renta caja de correos</t>
  </si>
  <si>
    <t>Total de Administracion de Area</t>
  </si>
  <si>
    <t>M.  Equipo</t>
  </si>
  <si>
    <t>01.  Operacion y Mant. de Computdrs</t>
  </si>
  <si>
    <t>02.  Materiales para Computadora</t>
  </si>
  <si>
    <t>03.  Operacion y Mantenim. de Equipo</t>
  </si>
  <si>
    <t>04.  Gastos Manejo Sitio de Internet</t>
  </si>
  <si>
    <t>Total de Equipo</t>
  </si>
  <si>
    <t>% INCREMENTO          /DECREMENTO</t>
  </si>
  <si>
    <t>Diferencia entre este y el próximo año</t>
  </si>
  <si>
    <t>Aprovado el año pasado</t>
  </si>
  <si>
    <t>Porcentaje de cambio entre este y próximo año</t>
  </si>
  <si>
    <t>01. PRAASA/Regional Forum</t>
  </si>
  <si>
    <t>03. Delegado Convencion Internacional</t>
  </si>
  <si>
    <t>03. Delegate Int'l Convention</t>
  </si>
  <si>
    <t>02. PRAASA CDs</t>
  </si>
  <si>
    <t>04. Copies, misc.</t>
  </si>
  <si>
    <t>03. Copies, misc.</t>
  </si>
  <si>
    <t>I. Ad-Hoc Committees</t>
  </si>
  <si>
    <t>I. Comités ad hoc</t>
  </si>
  <si>
    <t>05. DCM/CC Training Workshop</t>
  </si>
  <si>
    <t>17. A.S.L Interpretacion</t>
  </si>
  <si>
    <t>07. I.T. Conference</t>
  </si>
  <si>
    <t>08. Spanish Womens Workshop</t>
  </si>
  <si>
    <t>07. Conferencia de I.T.</t>
  </si>
  <si>
    <t>08. Taller de Majeres Espanol</t>
  </si>
  <si>
    <r>
      <t>15.  Intrepretacion Espa</t>
    </r>
    <r>
      <rPr>
        <b/>
        <sz val="10"/>
        <color indexed="8"/>
        <rFont val="Calibri"/>
        <family val="2"/>
      </rPr>
      <t>ň</t>
    </r>
    <r>
      <rPr>
        <b/>
        <sz val="10"/>
        <color indexed="8"/>
        <rFont val="Arial"/>
        <family val="2"/>
      </rPr>
      <t>ol-Ingles</t>
    </r>
  </si>
  <si>
    <t>08a. Spanish W.W. Preparation Expense</t>
  </si>
  <si>
    <t>08a. Gastos de Preparacion</t>
  </si>
  <si>
    <t>13. AA de los Jovenes</t>
  </si>
  <si>
    <t>09. Archivist Convention</t>
  </si>
  <si>
    <t>09. Convencion Archivista</t>
  </si>
  <si>
    <t>021. Mileage Alternate</t>
  </si>
  <si>
    <t>031. Misc. Alternate</t>
  </si>
  <si>
    <t>18. Archives Storage</t>
  </si>
  <si>
    <t>03. Copies, misc. (GSR material)</t>
  </si>
  <si>
    <t>031. Misc. Alternate (PRAASA)</t>
  </si>
  <si>
    <t>03. postage, misc. (envelopes X2)</t>
  </si>
  <si>
    <t>13. Young People</t>
  </si>
  <si>
    <t>Approved in 2020</t>
  </si>
  <si>
    <t>021. Reembolso de millaje alterno</t>
  </si>
  <si>
    <t>031. Misceláneos alterno</t>
  </si>
  <si>
    <t>18. Almacenamiento de archivos</t>
  </si>
  <si>
    <t>Total I. Ad Hoc Committees</t>
  </si>
  <si>
    <t>Total I. Comites ad hoc</t>
  </si>
  <si>
    <t>Objetivo $54,000</t>
  </si>
  <si>
    <t>14. Armed Services</t>
  </si>
  <si>
    <t>2021 vs. 2022 Change</t>
  </si>
  <si>
    <t>19. Zoom Renewal</t>
  </si>
  <si>
    <t>San Diego - Asamblea del Área Imperial
Plan de gastos de gastos fijos 2022</t>
  </si>
  <si>
    <t>2021 vs 2022 CAMBIOS</t>
  </si>
  <si>
    <t>Plan de gastos 2022</t>
  </si>
  <si>
    <t>Presupuesto 2021 final</t>
  </si>
  <si>
    <t>14. Servicios Armados</t>
  </si>
  <si>
    <t xml:space="preserve">2021 Spending Plan </t>
  </si>
  <si>
    <t>04. Informe financiero mensual y presupuestario</t>
  </si>
  <si>
    <t>19. Renovación de Zoom</t>
  </si>
  <si>
    <t xml:space="preserve">2022 Spending Plan </t>
  </si>
  <si>
    <t xml:space="preserve">Plan de gastos 2022 </t>
  </si>
  <si>
    <t>fecha de la versión: Mayo 20, 2021</t>
  </si>
  <si>
    <t>01.AA History Book</t>
  </si>
  <si>
    <t>Version Date: June 19, 2021</t>
  </si>
  <si>
    <t xml:space="preserve"> San Diego - Imperial Area Assembly 
Proposed 2022 Fixed Expense Spending Plan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</si>
</sst>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0.000%"/>
    <numFmt numFmtId="168" formatCode="_(* #,##0.0_);_(* \(#,##0.0\);_(* &quot;-&quot;??_);_(@_)"/>
    <numFmt numFmtId="169" formatCode="_(* #,##0_);_(* \(#,##0\);_(* &quot;-&quot;??_);_(@_)"/>
    <numFmt numFmtId="170" formatCode="0.0000%"/>
    <numFmt numFmtId="171" formatCode="0.00000%"/>
    <numFmt numFmtId="172" formatCode="0.000000%"/>
    <numFmt numFmtId="173" formatCode="[$-409]dddd\,\ mmmm\ dd\,\ yyyy"/>
    <numFmt numFmtId="174" formatCode="[$-409]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_);_(@_)"/>
    <numFmt numFmtId="182" formatCode="_(\$* #,##0.00_);_(\$* \(#,##0.00\);_(\$* \-??_);_(@_)"/>
    <numFmt numFmtId="183" formatCode="&quot;$&quot;#,##0.00"/>
    <numFmt numFmtId="184" formatCode="_(&quot;$&quot;* #,##0.000_);_(&quot;$&quot;* \(#,##0.000\);_(&quot;$&quot;* &quot;-&quot;??_);_(@_)"/>
    <numFmt numFmtId="185" formatCode="[$-409]dddd\,\ mmmm\ d\,\ yyyy"/>
    <numFmt numFmtId="186" formatCode="0.000"/>
    <numFmt numFmtId="187" formatCode="_([$$-409]* #,##0.00_);_([$$-409]* \(#,##0.00\);_([$$-409]* &quot;-&quot;??_);_(@_)"/>
    <numFmt numFmtId="188" formatCode="&quot;$&quot;#,##0.0"/>
    <numFmt numFmtId="189" formatCode="&quot;$&quot;#,##0"/>
    <numFmt numFmtId="190" formatCode="&quot;$&quot;#,##0.000"/>
    <numFmt numFmtId="191" formatCode="&quot;$&quot;#,##0.0000"/>
  </numFmts>
  <fonts count="66">
    <font>
      <sz val="10"/>
      <name val="Arial"/>
      <family val="0"/>
    </font>
    <font>
      <u val="single"/>
      <sz val="10"/>
      <color indexed="36"/>
      <name val="Arial"/>
      <family val="2"/>
    </font>
    <font>
      <u val="single"/>
      <sz val="10"/>
      <color indexed="12"/>
      <name val="Arial"/>
      <family val="2"/>
    </font>
    <font>
      <b/>
      <sz val="10"/>
      <color indexed="8"/>
      <name val="Arial"/>
      <family val="2"/>
    </font>
    <font>
      <sz val="10"/>
      <color indexed="8"/>
      <name val="Arial"/>
      <family val="2"/>
    </font>
    <font>
      <b/>
      <sz val="10"/>
      <name val="Arial"/>
      <family val="2"/>
    </font>
    <font>
      <sz val="8"/>
      <name val="Tahoma"/>
      <family val="2"/>
    </font>
    <font>
      <b/>
      <sz val="8"/>
      <name val="Tahoma"/>
      <family val="2"/>
    </font>
    <font>
      <sz val="9"/>
      <name val="Tahoma"/>
      <family val="2"/>
    </font>
    <font>
      <b/>
      <sz val="9"/>
      <name val="Tahoma"/>
      <family val="2"/>
    </font>
    <font>
      <b/>
      <sz val="14"/>
      <name val="Arial"/>
      <family val="2"/>
    </font>
    <font>
      <b/>
      <sz val="10"/>
      <color indexed="8"/>
      <name val="Calibri"/>
      <family val="2"/>
    </font>
    <font>
      <b/>
      <u val="single"/>
      <sz val="10"/>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10"/>
      <name val="Arial"/>
      <family val="2"/>
    </font>
    <font>
      <b/>
      <i/>
      <sz val="10"/>
      <color indexed="10"/>
      <name val="Arial"/>
      <family val="2"/>
    </font>
    <font>
      <b/>
      <sz val="10"/>
      <color indexed="10"/>
      <name val="Arial"/>
      <family val="2"/>
    </font>
    <font>
      <b/>
      <i/>
      <sz val="12"/>
      <color indexed="10"/>
      <name val="Arial"/>
      <family val="2"/>
    </font>
    <font>
      <b/>
      <i/>
      <sz val="10"/>
      <color indexed="10"/>
      <name val="Times New Roman"/>
      <family val="1"/>
    </font>
    <font>
      <i/>
      <sz val="10"/>
      <color indexed="10"/>
      <name val="Times New Roman"/>
      <family val="1"/>
    </font>
    <font>
      <sz val="21"/>
      <color indexed="63"/>
      <name val="Inherit"/>
      <family val="0"/>
    </font>
    <font>
      <sz val="10"/>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i/>
      <sz val="10"/>
      <color rgb="FFFF0000"/>
      <name val="Arial"/>
      <family val="2"/>
    </font>
    <font>
      <b/>
      <i/>
      <sz val="10"/>
      <color rgb="FFFF0000"/>
      <name val="Times New Roman"/>
      <family val="1"/>
    </font>
    <font>
      <i/>
      <sz val="10"/>
      <color rgb="FFFF0000"/>
      <name val="Times New Roman"/>
      <family val="1"/>
    </font>
    <font>
      <b/>
      <i/>
      <sz val="12"/>
      <color rgb="FFFF0000"/>
      <name val="Arial"/>
      <family val="2"/>
    </font>
    <font>
      <sz val="21"/>
      <color rgb="FF222222"/>
      <name val="Inherit"/>
      <family val="0"/>
    </font>
    <font>
      <sz val="10"/>
      <color rgb="FF202124"/>
      <name val="Inherit"/>
      <family val="0"/>
    </font>
    <font>
      <sz val="10"/>
      <color rgb="FF000000"/>
      <name val="Arial"/>
      <family val="2"/>
    </font>
    <font>
      <b/>
      <sz val="10"/>
      <color rgb="FFFF0000"/>
      <name val="Arial"/>
      <family val="2"/>
    </font>
    <font>
      <b/>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2F58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thick"/>
    </border>
    <border>
      <left style="thick"/>
      <right style="thick"/>
      <top>
        <color indexed="63"/>
      </top>
      <bottom>
        <color indexed="63"/>
      </bottom>
    </border>
    <border>
      <left style="medium"/>
      <right style="medium"/>
      <top>
        <color indexed="63"/>
      </top>
      <bottom>
        <color indexed="63"/>
      </bottom>
    </border>
    <border>
      <left style="medium"/>
      <right style="medium"/>
      <top style="medium"/>
      <bottom style="thick"/>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thin"/>
    </border>
    <border>
      <left style="medium"/>
      <right style="medium"/>
      <top style="medium"/>
      <bottom style="thin"/>
    </border>
    <border>
      <left>
        <color indexed="63"/>
      </left>
      <right>
        <color indexed="63"/>
      </right>
      <top style="medium"/>
      <bottom style="thin"/>
    </border>
    <border>
      <left style="medium"/>
      <right style="medium"/>
      <top style="thin"/>
      <bottom style="medium"/>
    </border>
    <border>
      <left>
        <color indexed="63"/>
      </left>
      <right>
        <color indexed="63"/>
      </right>
      <top style="thin"/>
      <bottom style="medium"/>
    </border>
    <border>
      <left style="medium"/>
      <right style="medium"/>
      <top style="thin"/>
      <bottom style="double"/>
    </border>
    <border>
      <left>
        <color indexed="63"/>
      </left>
      <right>
        <color indexed="63"/>
      </right>
      <top style="thin"/>
      <bottom style="double"/>
    </border>
    <border>
      <left style="medium"/>
      <right>
        <color indexed="63"/>
      </right>
      <top style="medium"/>
      <bottom style="thick"/>
    </border>
    <border>
      <left>
        <color indexed="63"/>
      </left>
      <right>
        <color indexed="63"/>
      </right>
      <top style="medium"/>
      <bottom>
        <color indexed="63"/>
      </bottom>
    </border>
    <border>
      <left>
        <color indexed="63"/>
      </left>
      <right>
        <color indexed="63"/>
      </right>
      <top style="medium"/>
      <bottom style="thick"/>
    </border>
    <border>
      <left style="thick"/>
      <right style="thick"/>
      <top style="medium"/>
      <bottom style="thick"/>
    </border>
    <border>
      <left>
        <color indexed="63"/>
      </left>
      <right style="medium"/>
      <top style="medium"/>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ck"/>
      <right style="thick"/>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3">
    <xf numFmtId="0" fontId="0" fillId="0" borderId="0" xfId="0" applyAlignment="1">
      <alignment/>
    </xf>
    <xf numFmtId="3" fontId="4" fillId="0" borderId="0" xfId="0" applyNumberFormat="1" applyFont="1" applyFill="1" applyAlignment="1">
      <alignment horizontal="right"/>
    </xf>
    <xf numFmtId="0" fontId="55" fillId="0" borderId="0" xfId="0" applyFont="1" applyFill="1" applyAlignment="1">
      <alignment horizontal="center" vertical="center" wrapText="1"/>
    </xf>
    <xf numFmtId="49" fontId="3" fillId="0" borderId="0" xfId="0" applyNumberFormat="1" applyFont="1" applyFill="1" applyAlignment="1">
      <alignment/>
    </xf>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xf>
    <xf numFmtId="49" fontId="3" fillId="0" borderId="0" xfId="0" applyNumberFormat="1" applyFont="1" applyFill="1" applyAlignment="1">
      <alignment horizontal="center"/>
    </xf>
    <xf numFmtId="49" fontId="3" fillId="0" borderId="1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center" vertical="center"/>
    </xf>
    <xf numFmtId="2" fontId="56" fillId="0" borderId="0" xfId="0" applyNumberFormat="1" applyFont="1" applyFill="1" applyAlignment="1">
      <alignment horizontal="center" vertical="center" wrapText="1"/>
    </xf>
    <xf numFmtId="0" fontId="55" fillId="0" borderId="0" xfId="0" applyFont="1" applyFill="1" applyAlignment="1">
      <alignment/>
    </xf>
    <xf numFmtId="2" fontId="4" fillId="33" borderId="11" xfId="0" applyNumberFormat="1" applyFont="1" applyFill="1" applyBorder="1" applyAlignment="1">
      <alignment horizontal="right"/>
    </xf>
    <xf numFmtId="3" fontId="0" fillId="0" borderId="0" xfId="0" applyNumberFormat="1" applyFont="1" applyFill="1" applyBorder="1" applyAlignment="1">
      <alignment/>
    </xf>
    <xf numFmtId="0" fontId="0" fillId="0" borderId="0" xfId="0" applyFont="1" applyFill="1" applyBorder="1" applyAlignment="1">
      <alignment/>
    </xf>
    <xf numFmtId="0" fontId="3" fillId="0" borderId="0" xfId="0" applyNumberFormat="1" applyFont="1" applyFill="1" applyAlignment="1">
      <alignment/>
    </xf>
    <xf numFmtId="3" fontId="5" fillId="0" borderId="0" xfId="0" applyNumberFormat="1" applyFont="1" applyFill="1" applyBorder="1" applyAlignment="1">
      <alignment/>
    </xf>
    <xf numFmtId="0" fontId="10" fillId="0" borderId="0" xfId="0" applyFont="1" applyAlignment="1">
      <alignment/>
    </xf>
    <xf numFmtId="3" fontId="0" fillId="0" borderId="0" xfId="0" applyNumberFormat="1" applyFont="1" applyFill="1" applyBorder="1" applyAlignment="1">
      <alignment/>
    </xf>
    <xf numFmtId="0" fontId="0" fillId="0" borderId="0" xfId="0" applyFont="1" applyFill="1" applyBorder="1" applyAlignment="1">
      <alignment/>
    </xf>
    <xf numFmtId="49" fontId="3" fillId="0" borderId="0" xfId="0" applyNumberFormat="1" applyFont="1" applyFill="1" applyBorder="1" applyAlignment="1">
      <alignment/>
    </xf>
    <xf numFmtId="3" fontId="4" fillId="34" borderId="12" xfId="0" applyNumberFormat="1" applyFont="1" applyFill="1" applyBorder="1" applyAlignment="1">
      <alignment horizontal="right"/>
    </xf>
    <xf numFmtId="3" fontId="4" fillId="0" borderId="12" xfId="0" applyNumberFormat="1" applyFont="1" applyFill="1" applyBorder="1" applyAlignment="1">
      <alignment horizontal="right"/>
    </xf>
    <xf numFmtId="49"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right"/>
    </xf>
    <xf numFmtId="0" fontId="3" fillId="0" borderId="0" xfId="0" applyNumberFormat="1" applyFont="1" applyFill="1" applyBorder="1" applyAlignment="1">
      <alignment/>
    </xf>
    <xf numFmtId="2" fontId="56" fillId="34" borderId="15" xfId="0" applyNumberFormat="1" applyFont="1" applyFill="1" applyBorder="1" applyAlignment="1">
      <alignment horizontal="center" vertical="center" wrapText="1"/>
    </xf>
    <xf numFmtId="0" fontId="0" fillId="0" borderId="0" xfId="0" applyFont="1" applyAlignment="1">
      <alignment/>
    </xf>
    <xf numFmtId="3" fontId="3" fillId="34" borderId="16" xfId="0" applyNumberFormat="1" applyFont="1" applyFill="1" applyBorder="1" applyAlignment="1">
      <alignment horizontal="right"/>
    </xf>
    <xf numFmtId="3" fontId="3" fillId="0" borderId="16" xfId="0" applyNumberFormat="1" applyFont="1" applyFill="1" applyBorder="1" applyAlignment="1">
      <alignment horizontal="right"/>
    </xf>
    <xf numFmtId="0" fontId="0" fillId="0" borderId="0" xfId="0" applyBorder="1" applyAlignment="1">
      <alignment/>
    </xf>
    <xf numFmtId="0" fontId="0" fillId="0" borderId="0" xfId="0" applyFont="1" applyAlignment="1">
      <alignment/>
    </xf>
    <xf numFmtId="3" fontId="5" fillId="34" borderId="14" xfId="0" applyNumberFormat="1" applyFont="1" applyFill="1" applyBorder="1" applyAlignment="1">
      <alignment horizontal="right"/>
    </xf>
    <xf numFmtId="49" fontId="3" fillId="0" borderId="0" xfId="0" applyNumberFormat="1" applyFont="1" applyFill="1" applyBorder="1" applyAlignment="1">
      <alignment horizontal="center"/>
    </xf>
    <xf numFmtId="49" fontId="3" fillId="34" borderId="15" xfId="0" applyNumberFormat="1" applyFont="1" applyFill="1" applyBorder="1" applyAlignment="1">
      <alignment horizontal="center" vertical="center" wrapText="1"/>
    </xf>
    <xf numFmtId="3" fontId="4" fillId="34" borderId="17" xfId="0" applyNumberFormat="1" applyFont="1" applyFill="1" applyBorder="1" applyAlignment="1">
      <alignment horizontal="right"/>
    </xf>
    <xf numFmtId="3" fontId="3" fillId="34" borderId="17" xfId="0" applyNumberFormat="1" applyFont="1" applyFill="1" applyBorder="1" applyAlignment="1">
      <alignment horizontal="right"/>
    </xf>
    <xf numFmtId="3" fontId="0" fillId="34" borderId="17" xfId="0" applyNumberFormat="1" applyFont="1" applyFill="1" applyBorder="1" applyAlignment="1">
      <alignment horizontal="right"/>
    </xf>
    <xf numFmtId="3" fontId="0" fillId="0" borderId="18" xfId="0" applyNumberFormat="1" applyFont="1" applyFill="1" applyBorder="1" applyAlignment="1">
      <alignment/>
    </xf>
    <xf numFmtId="3" fontId="4" fillId="0" borderId="17" xfId="0" applyNumberFormat="1" applyFont="1" applyFill="1" applyBorder="1" applyAlignment="1">
      <alignment horizontal="right"/>
    </xf>
    <xf numFmtId="3" fontId="3" fillId="0" borderId="17" xfId="0" applyNumberFormat="1" applyFont="1" applyFill="1" applyBorder="1" applyAlignment="1">
      <alignment horizontal="right"/>
    </xf>
    <xf numFmtId="3" fontId="4" fillId="0" borderId="18" xfId="0" applyNumberFormat="1" applyFont="1" applyFill="1" applyBorder="1" applyAlignment="1">
      <alignment horizontal="right"/>
    </xf>
    <xf numFmtId="0" fontId="0" fillId="0" borderId="18" xfId="0" applyFont="1" applyFill="1" applyBorder="1" applyAlignment="1">
      <alignment/>
    </xf>
    <xf numFmtId="166" fontId="56" fillId="0" borderId="12" xfId="60" applyNumberFormat="1" applyFont="1" applyFill="1" applyBorder="1" applyAlignment="1">
      <alignment horizontal="center" vertical="center" wrapText="1"/>
    </xf>
    <xf numFmtId="166" fontId="0" fillId="0" borderId="12" xfId="60" applyNumberFormat="1" applyFont="1" applyFill="1" applyBorder="1" applyAlignment="1">
      <alignment/>
    </xf>
    <xf numFmtId="166" fontId="0" fillId="0" borderId="17" xfId="60" applyNumberFormat="1" applyFont="1" applyFill="1" applyBorder="1" applyAlignment="1">
      <alignment/>
    </xf>
    <xf numFmtId="166" fontId="0" fillId="0" borderId="17" xfId="60" applyNumberFormat="1" applyFont="1" applyFill="1" applyBorder="1" applyAlignment="1">
      <alignment/>
    </xf>
    <xf numFmtId="3" fontId="0" fillId="0" borderId="19" xfId="0" applyNumberFormat="1" applyFont="1" applyFill="1" applyBorder="1" applyAlignment="1">
      <alignment/>
    </xf>
    <xf numFmtId="0" fontId="0" fillId="0" borderId="19" xfId="0" applyFont="1" applyFill="1" applyBorder="1" applyAlignment="1">
      <alignment/>
    </xf>
    <xf numFmtId="3" fontId="5" fillId="0" borderId="20" xfId="0" applyNumberFormat="1" applyFont="1" applyFill="1" applyBorder="1" applyAlignment="1">
      <alignment/>
    </xf>
    <xf numFmtId="0" fontId="5" fillId="0" borderId="20" xfId="0" applyFont="1" applyFill="1" applyBorder="1" applyAlignment="1">
      <alignment/>
    </xf>
    <xf numFmtId="9" fontId="5" fillId="0" borderId="14" xfId="60" applyFont="1" applyFill="1" applyBorder="1" applyAlignment="1">
      <alignment/>
    </xf>
    <xf numFmtId="3" fontId="3" fillId="34" borderId="21" xfId="0" applyNumberFormat="1" applyFont="1" applyFill="1" applyBorder="1" applyAlignment="1">
      <alignment horizontal="right"/>
    </xf>
    <xf numFmtId="3" fontId="5" fillId="0" borderId="19" xfId="0" applyNumberFormat="1" applyFont="1" applyFill="1" applyBorder="1" applyAlignment="1">
      <alignment/>
    </xf>
    <xf numFmtId="3" fontId="3" fillId="0" borderId="21" xfId="0" applyNumberFormat="1" applyFont="1" applyFill="1" applyBorder="1" applyAlignment="1">
      <alignment horizontal="right"/>
    </xf>
    <xf numFmtId="0" fontId="5" fillId="0" borderId="19" xfId="0" applyFont="1" applyFill="1" applyBorder="1" applyAlignment="1">
      <alignment/>
    </xf>
    <xf numFmtId="166" fontId="5" fillId="0" borderId="21" xfId="60" applyNumberFormat="1" applyFont="1" applyFill="1" applyBorder="1" applyAlignment="1">
      <alignment/>
    </xf>
    <xf numFmtId="3" fontId="4" fillId="34" borderId="22" xfId="0" applyNumberFormat="1" applyFont="1" applyFill="1" applyBorder="1" applyAlignment="1">
      <alignment horizontal="right"/>
    </xf>
    <xf numFmtId="3" fontId="0" fillId="0" borderId="23" xfId="0" applyNumberFormat="1" applyFont="1" applyFill="1" applyBorder="1" applyAlignment="1">
      <alignment/>
    </xf>
    <xf numFmtId="3" fontId="4" fillId="0" borderId="22" xfId="0" applyNumberFormat="1" applyFont="1" applyFill="1" applyBorder="1" applyAlignment="1">
      <alignment horizontal="right"/>
    </xf>
    <xf numFmtId="0" fontId="0" fillId="0" borderId="23" xfId="0" applyFont="1" applyFill="1" applyBorder="1" applyAlignment="1">
      <alignment/>
    </xf>
    <xf numFmtId="166" fontId="0" fillId="0" borderId="22" xfId="60" applyNumberFormat="1" applyFont="1" applyFill="1" applyBorder="1" applyAlignment="1">
      <alignment/>
    </xf>
    <xf numFmtId="3" fontId="4" fillId="34" borderId="24" xfId="0" applyNumberFormat="1" applyFont="1" applyFill="1" applyBorder="1" applyAlignment="1">
      <alignment horizontal="right"/>
    </xf>
    <xf numFmtId="3" fontId="0" fillId="0" borderId="25" xfId="0" applyNumberFormat="1" applyFont="1" applyFill="1" applyBorder="1" applyAlignment="1">
      <alignment/>
    </xf>
    <xf numFmtId="3" fontId="4" fillId="0" borderId="24" xfId="0" applyNumberFormat="1" applyFont="1" applyFill="1" applyBorder="1" applyAlignment="1">
      <alignment horizontal="right"/>
    </xf>
    <xf numFmtId="0" fontId="0" fillId="0" borderId="25" xfId="0" applyFont="1" applyFill="1" applyBorder="1" applyAlignment="1">
      <alignment/>
    </xf>
    <xf numFmtId="166" fontId="0" fillId="0" borderId="24" xfId="60" applyNumberFormat="1" applyFont="1" applyFill="1" applyBorder="1" applyAlignment="1">
      <alignment/>
    </xf>
    <xf numFmtId="3" fontId="3" fillId="34" borderId="22" xfId="0" applyNumberFormat="1" applyFont="1" applyFill="1" applyBorder="1" applyAlignment="1">
      <alignment horizontal="right"/>
    </xf>
    <xf numFmtId="3" fontId="5" fillId="0" borderId="23" xfId="0" applyNumberFormat="1" applyFont="1" applyFill="1" applyBorder="1" applyAlignment="1">
      <alignment/>
    </xf>
    <xf numFmtId="3" fontId="3" fillId="0" borderId="22" xfId="0" applyNumberFormat="1" applyFont="1" applyFill="1" applyBorder="1" applyAlignment="1">
      <alignment horizontal="right"/>
    </xf>
    <xf numFmtId="0" fontId="5" fillId="0" borderId="23" xfId="0" applyFont="1" applyFill="1" applyBorder="1" applyAlignment="1">
      <alignment/>
    </xf>
    <xf numFmtId="166" fontId="5" fillId="0" borderId="22" xfId="60" applyNumberFormat="1" applyFont="1" applyFill="1" applyBorder="1" applyAlignment="1">
      <alignment/>
    </xf>
    <xf numFmtId="3" fontId="3" fillId="0" borderId="19" xfId="0" applyNumberFormat="1" applyFont="1" applyFill="1" applyBorder="1" applyAlignment="1">
      <alignment horizontal="right"/>
    </xf>
    <xf numFmtId="166" fontId="5" fillId="0" borderId="16" xfId="60" applyNumberFormat="1" applyFont="1" applyFill="1" applyBorder="1" applyAlignment="1">
      <alignment/>
    </xf>
    <xf numFmtId="3" fontId="4" fillId="34" borderId="26" xfId="0" applyNumberFormat="1" applyFont="1" applyFill="1" applyBorder="1" applyAlignment="1">
      <alignment horizontal="right"/>
    </xf>
    <xf numFmtId="3" fontId="0" fillId="0" borderId="27" xfId="0" applyNumberFormat="1" applyFont="1" applyFill="1" applyBorder="1" applyAlignment="1">
      <alignment/>
    </xf>
    <xf numFmtId="3" fontId="4" fillId="0" borderId="26" xfId="0" applyNumberFormat="1" applyFont="1" applyFill="1" applyBorder="1" applyAlignment="1">
      <alignment horizontal="right"/>
    </xf>
    <xf numFmtId="0" fontId="0" fillId="0" borderId="27" xfId="0" applyFont="1" applyFill="1" applyBorder="1" applyAlignment="1">
      <alignment/>
    </xf>
    <xf numFmtId="166" fontId="0" fillId="0" borderId="26" xfId="60" applyNumberFormat="1" applyFont="1" applyFill="1" applyBorder="1" applyAlignment="1">
      <alignment/>
    </xf>
    <xf numFmtId="49" fontId="3" fillId="0" borderId="28" xfId="0" applyNumberFormat="1" applyFont="1" applyFill="1" applyBorder="1" applyAlignment="1">
      <alignment horizontal="center" vertical="center" wrapText="1"/>
    </xf>
    <xf numFmtId="0" fontId="0" fillId="0" borderId="29" xfId="0" applyFont="1" applyFill="1" applyBorder="1" applyAlignment="1">
      <alignment horizontal="center"/>
    </xf>
    <xf numFmtId="49" fontId="3" fillId="0" borderId="30" xfId="0" applyNumberFormat="1" applyFont="1" applyFill="1" applyBorder="1" applyAlignment="1">
      <alignment horizontal="center" vertical="center" wrapText="1"/>
    </xf>
    <xf numFmtId="49" fontId="3" fillId="33" borderId="31"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49" fontId="3" fillId="0" borderId="32" xfId="0" applyNumberFormat="1" applyFont="1" applyFill="1" applyBorder="1" applyAlignment="1">
      <alignment horizontal="center" vertical="center" wrapText="1"/>
    </xf>
    <xf numFmtId="2" fontId="57" fillId="0" borderId="33" xfId="0" applyNumberFormat="1" applyFont="1" applyFill="1" applyBorder="1" applyAlignment="1">
      <alignment horizontal="center" vertical="center" wrapText="1"/>
    </xf>
    <xf numFmtId="0" fontId="58" fillId="0" borderId="0" xfId="0" applyFont="1" applyFill="1" applyBorder="1" applyAlignment="1">
      <alignment/>
    </xf>
    <xf numFmtId="2" fontId="57"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166" fontId="57" fillId="0" borderId="34" xfId="60" applyNumberFormat="1" applyFont="1" applyFill="1" applyBorder="1" applyAlignment="1">
      <alignment horizontal="center" vertical="center" wrapText="1"/>
    </xf>
    <xf numFmtId="2" fontId="4" fillId="0" borderId="33" xfId="0" applyNumberFormat="1" applyFont="1" applyFill="1" applyBorder="1" applyAlignment="1">
      <alignment horizontal="right"/>
    </xf>
    <xf numFmtId="2" fontId="4" fillId="0" borderId="0" xfId="0" applyNumberFormat="1" applyFont="1" applyFill="1" applyBorder="1" applyAlignment="1">
      <alignment horizontal="right"/>
    </xf>
    <xf numFmtId="166" fontId="0" fillId="0" borderId="34" xfId="60" applyNumberFormat="1" applyFont="1" applyFill="1" applyBorder="1" applyAlignment="1">
      <alignment/>
    </xf>
    <xf numFmtId="2" fontId="59" fillId="33" borderId="11" xfId="0" applyNumberFormat="1" applyFont="1" applyFill="1" applyBorder="1" applyAlignment="1">
      <alignment horizontal="center" vertical="center" wrapText="1"/>
    </xf>
    <xf numFmtId="0" fontId="60" fillId="0" borderId="0" xfId="0" applyFont="1" applyAlignment="1">
      <alignment horizontal="left" vertical="center"/>
    </xf>
    <xf numFmtId="3" fontId="12" fillId="34" borderId="17" xfId="0" applyNumberFormat="1" applyFont="1" applyFill="1" applyBorder="1" applyAlignment="1">
      <alignment horizontal="right"/>
    </xf>
    <xf numFmtId="0" fontId="5" fillId="0" borderId="0" xfId="0" applyFont="1" applyAlignment="1">
      <alignment/>
    </xf>
    <xf numFmtId="3" fontId="4" fillId="34" borderId="21" xfId="0" applyNumberFormat="1" applyFont="1" applyFill="1" applyBorder="1" applyAlignment="1">
      <alignment horizontal="right"/>
    </xf>
    <xf numFmtId="3" fontId="4" fillId="0" borderId="21" xfId="0" applyNumberFormat="1" applyFont="1" applyFill="1" applyBorder="1" applyAlignment="1">
      <alignment horizontal="right"/>
    </xf>
    <xf numFmtId="0" fontId="0" fillId="0" borderId="0" xfId="0" applyFill="1" applyBorder="1" applyAlignment="1">
      <alignment/>
    </xf>
    <xf numFmtId="6" fontId="0" fillId="0" borderId="0" xfId="0" applyNumberFormat="1" applyAlignment="1">
      <alignment/>
    </xf>
    <xf numFmtId="3" fontId="4" fillId="33" borderId="0" xfId="0" applyNumberFormat="1" applyFont="1" applyFill="1" applyBorder="1" applyAlignment="1">
      <alignment horizontal="right"/>
    </xf>
    <xf numFmtId="44" fontId="3" fillId="0" borderId="0" xfId="0" applyNumberFormat="1" applyFont="1" applyFill="1" applyBorder="1" applyAlignment="1">
      <alignment horizontal="right"/>
    </xf>
    <xf numFmtId="44" fontId="4" fillId="0" borderId="0" xfId="0" applyNumberFormat="1" applyFont="1" applyFill="1" applyBorder="1" applyAlignment="1">
      <alignment horizontal="right"/>
    </xf>
    <xf numFmtId="3" fontId="0" fillId="0" borderId="0" xfId="0" applyNumberFormat="1" applyBorder="1" applyAlignment="1">
      <alignment/>
    </xf>
    <xf numFmtId="1" fontId="0" fillId="0" borderId="0" xfId="44" applyNumberFormat="1" applyFont="1" applyFill="1" applyBorder="1" applyAlignment="1">
      <alignment/>
    </xf>
    <xf numFmtId="1" fontId="4" fillId="0" borderId="0" xfId="44" applyNumberFormat="1" applyFont="1" applyFill="1" applyBorder="1" applyAlignment="1">
      <alignment horizontal="right"/>
    </xf>
    <xf numFmtId="0" fontId="61" fillId="0" borderId="0" xfId="0" applyFont="1" applyAlignment="1">
      <alignment horizontal="left" vertical="center"/>
    </xf>
    <xf numFmtId="0" fontId="0" fillId="0" borderId="17" xfId="0" applyBorder="1" applyAlignment="1">
      <alignment/>
    </xf>
    <xf numFmtId="49" fontId="3" fillId="34"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0" fillId="0" borderId="0" xfId="0" applyFont="1" applyBorder="1" applyAlignment="1">
      <alignment/>
    </xf>
    <xf numFmtId="2" fontId="56" fillId="34" borderId="0" xfId="0" applyNumberFormat="1" applyFont="1" applyFill="1" applyBorder="1" applyAlignment="1">
      <alignment horizontal="center" vertical="center" wrapText="1"/>
    </xf>
    <xf numFmtId="0" fontId="55" fillId="0" borderId="0" xfId="0" applyFont="1" applyFill="1" applyBorder="1" applyAlignment="1">
      <alignment/>
    </xf>
    <xf numFmtId="0" fontId="55" fillId="0" borderId="0" xfId="0" applyFont="1" applyFill="1" applyBorder="1" applyAlignment="1">
      <alignment horizontal="center" vertical="center" wrapText="1"/>
    </xf>
    <xf numFmtId="2" fontId="59" fillId="34"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wrapText="1"/>
    </xf>
    <xf numFmtId="166" fontId="56" fillId="0" borderId="0" xfId="60" applyNumberFormat="1" applyFont="1" applyFill="1" applyBorder="1" applyAlignment="1">
      <alignment horizontal="center" vertical="center" wrapText="1"/>
    </xf>
    <xf numFmtId="3" fontId="5" fillId="34" borderId="0" xfId="0" applyNumberFormat="1" applyFont="1" applyFill="1" applyBorder="1" applyAlignment="1">
      <alignment horizontal="right"/>
    </xf>
    <xf numFmtId="9" fontId="5" fillId="0" borderId="0" xfId="60" applyFont="1" applyFill="1" applyBorder="1" applyAlignment="1">
      <alignment/>
    </xf>
    <xf numFmtId="3" fontId="4" fillId="34" borderId="0" xfId="0" applyNumberFormat="1" applyFont="1" applyFill="1" applyBorder="1" applyAlignment="1">
      <alignment horizontal="right"/>
    </xf>
    <xf numFmtId="166" fontId="0" fillId="0" borderId="0" xfId="60" applyNumberFormat="1" applyFont="1" applyFill="1" applyBorder="1" applyAlignment="1">
      <alignment/>
    </xf>
    <xf numFmtId="3" fontId="3" fillId="34" borderId="0" xfId="0" applyNumberFormat="1" applyFont="1" applyFill="1" applyBorder="1" applyAlignment="1">
      <alignment horizontal="right"/>
    </xf>
    <xf numFmtId="166" fontId="5" fillId="0" borderId="0" xfId="60" applyNumberFormat="1" applyFont="1" applyFill="1" applyBorder="1" applyAlignment="1">
      <alignment/>
    </xf>
    <xf numFmtId="166" fontId="0" fillId="0" borderId="0" xfId="60" applyNumberFormat="1" applyFont="1" applyFill="1" applyBorder="1" applyAlignment="1">
      <alignment/>
    </xf>
    <xf numFmtId="3" fontId="12" fillId="34" borderId="0" xfId="0" applyNumberFormat="1" applyFont="1" applyFill="1" applyBorder="1" applyAlignment="1">
      <alignment horizontal="right"/>
    </xf>
    <xf numFmtId="3" fontId="0" fillId="34" borderId="0" xfId="0" applyNumberFormat="1" applyFont="1" applyFill="1" applyBorder="1" applyAlignment="1">
      <alignment horizontal="right"/>
    </xf>
    <xf numFmtId="164" fontId="62" fillId="0" borderId="0" xfId="57" applyNumberFormat="1" applyFont="1" applyBorder="1">
      <alignment/>
      <protection/>
    </xf>
    <xf numFmtId="0" fontId="0" fillId="0" borderId="0" xfId="0" applyFont="1" applyFill="1" applyBorder="1" applyAlignment="1">
      <alignment horizontal="center"/>
    </xf>
    <xf numFmtId="49" fontId="3" fillId="33"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2" fontId="59" fillId="33" borderId="0" xfId="0" applyNumberFormat="1" applyFont="1" applyFill="1" applyBorder="1" applyAlignment="1">
      <alignment horizontal="center" vertical="center" wrapText="1"/>
    </xf>
    <xf numFmtId="166" fontId="57" fillId="0" borderId="0" xfId="60" applyNumberFormat="1" applyFont="1" applyFill="1" applyBorder="1" applyAlignment="1">
      <alignment horizontal="center" vertical="center" wrapText="1"/>
    </xf>
    <xf numFmtId="2" fontId="4" fillId="33" borderId="0" xfId="0" applyNumberFormat="1" applyFont="1" applyFill="1" applyBorder="1" applyAlignment="1">
      <alignment horizontal="right"/>
    </xf>
    <xf numFmtId="3" fontId="63" fillId="33" borderId="0" xfId="0" applyNumberFormat="1" applyFont="1" applyFill="1" applyBorder="1" applyAlignment="1">
      <alignment horizontal="right"/>
    </xf>
    <xf numFmtId="3" fontId="3" fillId="33" borderId="0" xfId="0" applyNumberFormat="1" applyFont="1" applyFill="1" applyBorder="1" applyAlignment="1">
      <alignment horizontal="right"/>
    </xf>
    <xf numFmtId="0" fontId="0" fillId="0" borderId="0" xfId="60" applyNumberFormat="1" applyFont="1" applyFill="1" applyBorder="1" applyAlignment="1">
      <alignment/>
    </xf>
    <xf numFmtId="1" fontId="4" fillId="0" borderId="0" xfId="0" applyNumberFormat="1" applyFont="1" applyFill="1" applyBorder="1" applyAlignment="1">
      <alignment horizontal="right"/>
    </xf>
    <xf numFmtId="166" fontId="0" fillId="0" borderId="0" xfId="60" applyNumberFormat="1" applyFont="1" applyFill="1" applyBorder="1" applyAlignment="1">
      <alignment/>
    </xf>
    <xf numFmtId="6" fontId="0" fillId="0" borderId="0" xfId="0" applyNumberFormat="1" applyBorder="1" applyAlignment="1">
      <alignment/>
    </xf>
    <xf numFmtId="44" fontId="0" fillId="0" borderId="0" xfId="0" applyNumberFormat="1" applyAlignment="1">
      <alignment/>
    </xf>
    <xf numFmtId="0" fontId="10" fillId="0" borderId="0" xfId="0" applyFont="1" applyAlignment="1">
      <alignment horizontal="center" vertical="center" wrapText="1"/>
    </xf>
    <xf numFmtId="0" fontId="10" fillId="0" borderId="0" xfId="0" applyFont="1" applyAlignment="1">
      <alignment horizontal="center" vertical="center"/>
    </xf>
    <xf numFmtId="166" fontId="0" fillId="0" borderId="17" xfId="60" applyNumberFormat="1" applyFont="1" applyFill="1" applyBorder="1" applyAlignment="1">
      <alignment/>
    </xf>
    <xf numFmtId="0" fontId="5" fillId="0" borderId="0" xfId="0" applyFont="1" applyFill="1" applyAlignment="1">
      <alignment/>
    </xf>
    <xf numFmtId="0" fontId="0" fillId="0" borderId="0" xfId="0" applyFill="1" applyAlignment="1">
      <alignment/>
    </xf>
    <xf numFmtId="166" fontId="0" fillId="0" borderId="12" xfId="60" applyNumberFormat="1" applyFont="1" applyFill="1" applyBorder="1" applyAlignment="1">
      <alignment/>
    </xf>
    <xf numFmtId="166" fontId="0" fillId="0" borderId="21" xfId="60" applyNumberFormat="1" applyFont="1" applyFill="1" applyBorder="1" applyAlignment="1">
      <alignment/>
    </xf>
    <xf numFmtId="49" fontId="3" fillId="0" borderId="19" xfId="0" applyNumberFormat="1" applyFont="1" applyFill="1" applyBorder="1" applyAlignment="1">
      <alignment/>
    </xf>
    <xf numFmtId="0" fontId="0" fillId="0" borderId="19" xfId="0" applyBorder="1" applyAlignment="1">
      <alignment/>
    </xf>
    <xf numFmtId="3" fontId="4" fillId="0" borderId="16" xfId="0" applyNumberFormat="1" applyFont="1" applyFill="1" applyBorder="1" applyAlignment="1">
      <alignment horizontal="right"/>
    </xf>
    <xf numFmtId="49" fontId="3" fillId="35" borderId="13" xfId="0" applyNumberFormat="1" applyFont="1" applyFill="1" applyBorder="1" applyAlignment="1">
      <alignment horizontal="center" vertical="center" wrapText="1"/>
    </xf>
    <xf numFmtId="2" fontId="59" fillId="35" borderId="12" xfId="0" applyNumberFormat="1" applyFont="1" applyFill="1" applyBorder="1" applyAlignment="1">
      <alignment horizontal="center" vertical="center" wrapText="1"/>
    </xf>
    <xf numFmtId="3" fontId="5" fillId="35" borderId="14" xfId="0" applyNumberFormat="1" applyFont="1" applyFill="1" applyBorder="1" applyAlignment="1">
      <alignment horizontal="right"/>
    </xf>
    <xf numFmtId="3" fontId="4" fillId="35" borderId="12" xfId="0" applyNumberFormat="1" applyFont="1" applyFill="1" applyBorder="1" applyAlignment="1">
      <alignment horizontal="right"/>
    </xf>
    <xf numFmtId="3" fontId="4" fillId="35" borderId="22" xfId="0" applyNumberFormat="1" applyFont="1" applyFill="1" applyBorder="1" applyAlignment="1">
      <alignment horizontal="right"/>
    </xf>
    <xf numFmtId="3" fontId="4" fillId="35" borderId="17" xfId="0" applyNumberFormat="1" applyFont="1" applyFill="1" applyBorder="1" applyAlignment="1">
      <alignment horizontal="right"/>
    </xf>
    <xf numFmtId="3" fontId="4" fillId="35" borderId="24" xfId="0" applyNumberFormat="1" applyFont="1" applyFill="1" applyBorder="1" applyAlignment="1">
      <alignment horizontal="right"/>
    </xf>
    <xf numFmtId="3" fontId="3" fillId="35" borderId="22" xfId="0" applyNumberFormat="1" applyFont="1" applyFill="1" applyBorder="1" applyAlignment="1">
      <alignment horizontal="right"/>
    </xf>
    <xf numFmtId="3" fontId="3" fillId="35" borderId="17" xfId="0" applyNumberFormat="1" applyFont="1" applyFill="1" applyBorder="1" applyAlignment="1">
      <alignment horizontal="right"/>
    </xf>
    <xf numFmtId="3" fontId="3" fillId="35" borderId="21" xfId="0" applyNumberFormat="1" applyFont="1" applyFill="1" applyBorder="1" applyAlignment="1">
      <alignment horizontal="right"/>
    </xf>
    <xf numFmtId="3" fontId="4" fillId="35" borderId="21" xfId="0" applyNumberFormat="1" applyFont="1" applyFill="1" applyBorder="1" applyAlignment="1">
      <alignment horizontal="right"/>
    </xf>
    <xf numFmtId="3" fontId="0" fillId="35" borderId="17" xfId="0" applyNumberFormat="1" applyFont="1" applyFill="1" applyBorder="1" applyAlignment="1">
      <alignment horizontal="right"/>
    </xf>
    <xf numFmtId="3" fontId="4" fillId="35" borderId="26" xfId="0" applyNumberFormat="1" applyFont="1" applyFill="1" applyBorder="1" applyAlignment="1">
      <alignment horizontal="right"/>
    </xf>
    <xf numFmtId="3" fontId="3" fillId="35" borderId="16" xfId="0" applyNumberFormat="1" applyFont="1" applyFill="1" applyBorder="1" applyAlignment="1">
      <alignment horizontal="right"/>
    </xf>
    <xf numFmtId="49" fontId="64" fillId="0" borderId="0" xfId="0" applyNumberFormat="1" applyFont="1" applyFill="1" applyBorder="1" applyAlignment="1">
      <alignment/>
    </xf>
    <xf numFmtId="49" fontId="3" fillId="35" borderId="30" xfId="0" applyNumberFormat="1" applyFont="1" applyFill="1" applyBorder="1" applyAlignment="1">
      <alignment horizontal="center" vertical="center" wrapText="1"/>
    </xf>
    <xf numFmtId="2" fontId="57" fillId="35" borderId="0" xfId="0" applyNumberFormat="1" applyFont="1" applyFill="1" applyBorder="1" applyAlignment="1">
      <alignment horizontal="center" vertical="center" wrapText="1"/>
    </xf>
    <xf numFmtId="2" fontId="4" fillId="35" borderId="0" xfId="0" applyNumberFormat="1" applyFont="1" applyFill="1" applyBorder="1" applyAlignment="1">
      <alignment horizontal="right"/>
    </xf>
    <xf numFmtId="3" fontId="3" fillId="0" borderId="35" xfId="0" applyNumberFormat="1" applyFont="1" applyFill="1" applyBorder="1" applyAlignment="1">
      <alignment horizontal="right"/>
    </xf>
    <xf numFmtId="3" fontId="3" fillId="35" borderId="29" xfId="0" applyNumberFormat="1" applyFont="1" applyFill="1" applyBorder="1" applyAlignment="1">
      <alignment horizontal="right"/>
    </xf>
    <xf numFmtId="3" fontId="63" fillId="0" borderId="36" xfId="0" applyNumberFormat="1" applyFont="1" applyFill="1" applyBorder="1" applyAlignment="1">
      <alignment horizontal="right"/>
    </xf>
    <xf numFmtId="3" fontId="3" fillId="0" borderId="29" xfId="0" applyNumberFormat="1" applyFont="1" applyFill="1" applyBorder="1" applyAlignment="1">
      <alignment horizontal="right"/>
    </xf>
    <xf numFmtId="9" fontId="5" fillId="0" borderId="37" xfId="60" applyFont="1" applyFill="1" applyBorder="1" applyAlignment="1">
      <alignment/>
    </xf>
    <xf numFmtId="3" fontId="3" fillId="0" borderId="38" xfId="0" applyNumberFormat="1" applyFont="1" applyFill="1" applyBorder="1" applyAlignment="1">
      <alignment horizontal="right"/>
    </xf>
    <xf numFmtId="3" fontId="5" fillId="0" borderId="38" xfId="0" applyNumberFormat="1" applyFont="1" applyFill="1" applyBorder="1" applyAlignment="1">
      <alignment/>
    </xf>
    <xf numFmtId="3" fontId="3" fillId="35" borderId="38" xfId="0" applyNumberFormat="1" applyFont="1" applyFill="1" applyBorder="1" applyAlignment="1">
      <alignment horizontal="right"/>
    </xf>
    <xf numFmtId="0" fontId="5" fillId="0" borderId="38" xfId="0" applyFont="1" applyFill="1" applyBorder="1" applyAlignment="1">
      <alignment/>
    </xf>
    <xf numFmtId="3" fontId="4" fillId="0" borderId="38" xfId="0" applyNumberFormat="1" applyFont="1" applyFill="1" applyBorder="1" applyAlignment="1">
      <alignment horizontal="right"/>
    </xf>
    <xf numFmtId="3" fontId="0" fillId="0" borderId="38" xfId="0" applyNumberFormat="1" applyFont="1" applyFill="1" applyBorder="1" applyAlignment="1">
      <alignment/>
    </xf>
    <xf numFmtId="3" fontId="4" fillId="35" borderId="38" xfId="0" applyNumberFormat="1" applyFont="1" applyFill="1" applyBorder="1" applyAlignment="1">
      <alignment horizontal="right"/>
    </xf>
    <xf numFmtId="0" fontId="0" fillId="0" borderId="38" xfId="0" applyFont="1" applyFill="1" applyBorder="1" applyAlignment="1">
      <alignment/>
    </xf>
    <xf numFmtId="3" fontId="0" fillId="35" borderId="38" xfId="0" applyNumberFormat="1" applyFill="1" applyBorder="1" applyAlignment="1">
      <alignment/>
    </xf>
    <xf numFmtId="3" fontId="3" fillId="0" borderId="39" xfId="0" applyNumberFormat="1" applyFont="1" applyFill="1" applyBorder="1" applyAlignment="1">
      <alignment horizontal="right"/>
    </xf>
    <xf numFmtId="3" fontId="5" fillId="0" borderId="39" xfId="0" applyNumberFormat="1" applyFont="1" applyFill="1" applyBorder="1" applyAlignment="1">
      <alignment/>
    </xf>
    <xf numFmtId="3" fontId="3" fillId="35" borderId="39" xfId="0" applyNumberFormat="1" applyFont="1" applyFill="1" applyBorder="1" applyAlignment="1">
      <alignment horizontal="right"/>
    </xf>
    <xf numFmtId="0" fontId="5" fillId="0" borderId="39" xfId="0" applyFont="1" applyFill="1" applyBorder="1" applyAlignment="1">
      <alignment/>
    </xf>
    <xf numFmtId="3" fontId="4" fillId="0" borderId="40" xfId="0" applyNumberFormat="1" applyFont="1" applyFill="1" applyBorder="1" applyAlignment="1">
      <alignment horizontal="right"/>
    </xf>
    <xf numFmtId="3" fontId="0" fillId="0" borderId="40" xfId="0" applyNumberFormat="1" applyFont="1" applyFill="1" applyBorder="1" applyAlignment="1">
      <alignment/>
    </xf>
    <xf numFmtId="3" fontId="4" fillId="35" borderId="40" xfId="0" applyNumberFormat="1" applyFont="1" applyFill="1" applyBorder="1" applyAlignment="1">
      <alignment horizontal="right"/>
    </xf>
    <xf numFmtId="0" fontId="0" fillId="0" borderId="40" xfId="0" applyFont="1" applyFill="1" applyBorder="1" applyAlignment="1">
      <alignment/>
    </xf>
    <xf numFmtId="3" fontId="0" fillId="0" borderId="39" xfId="0" applyNumberFormat="1" applyFont="1" applyFill="1" applyBorder="1" applyAlignment="1">
      <alignment/>
    </xf>
    <xf numFmtId="0" fontId="0" fillId="0" borderId="39" xfId="0" applyFont="1" applyFill="1" applyBorder="1" applyAlignment="1">
      <alignment/>
    </xf>
    <xf numFmtId="3" fontId="3" fillId="0" borderId="41" xfId="0" applyNumberFormat="1" applyFont="1" applyFill="1" applyBorder="1" applyAlignment="1">
      <alignment horizontal="right"/>
    </xf>
    <xf numFmtId="166" fontId="5" fillId="0" borderId="42" xfId="60" applyNumberFormat="1" applyFont="1" applyFill="1" applyBorder="1" applyAlignment="1">
      <alignment/>
    </xf>
    <xf numFmtId="3" fontId="4" fillId="0" borderId="41" xfId="0" applyNumberFormat="1" applyFont="1" applyFill="1" applyBorder="1" applyAlignment="1">
      <alignment horizontal="right"/>
    </xf>
    <xf numFmtId="166" fontId="0" fillId="0" borderId="42" xfId="60" applyNumberFormat="1" applyFont="1" applyFill="1" applyBorder="1" applyAlignment="1">
      <alignment/>
    </xf>
    <xf numFmtId="3" fontId="4" fillId="0" borderId="43" xfId="0" applyNumberFormat="1" applyFont="1" applyFill="1" applyBorder="1" applyAlignment="1">
      <alignment horizontal="right"/>
    </xf>
    <xf numFmtId="166" fontId="0" fillId="0" borderId="44" xfId="60" applyNumberFormat="1" applyFont="1" applyFill="1" applyBorder="1" applyAlignment="1">
      <alignment/>
    </xf>
    <xf numFmtId="3" fontId="3" fillId="0" borderId="45" xfId="0" applyNumberFormat="1" applyFont="1" applyFill="1" applyBorder="1" applyAlignment="1">
      <alignment horizontal="right"/>
    </xf>
    <xf numFmtId="166" fontId="5" fillId="0" borderId="46" xfId="60" applyNumberFormat="1" applyFont="1" applyFill="1" applyBorder="1" applyAlignment="1">
      <alignment/>
    </xf>
    <xf numFmtId="0" fontId="0" fillId="0" borderId="43" xfId="0" applyBorder="1" applyAlignment="1">
      <alignment/>
    </xf>
    <xf numFmtId="3" fontId="4" fillId="0" borderId="44" xfId="0" applyNumberFormat="1" applyFont="1" applyFill="1" applyBorder="1" applyAlignment="1">
      <alignment horizontal="right"/>
    </xf>
    <xf numFmtId="4" fontId="4" fillId="0" borderId="41" xfId="0" applyNumberFormat="1" applyFont="1" applyFill="1" applyBorder="1" applyAlignment="1">
      <alignment horizontal="right"/>
    </xf>
    <xf numFmtId="3" fontId="3" fillId="0" borderId="43" xfId="0" applyNumberFormat="1" applyFont="1" applyFill="1" applyBorder="1" applyAlignment="1">
      <alignment horizontal="right"/>
    </xf>
    <xf numFmtId="3" fontId="5" fillId="0" borderId="40" xfId="0" applyNumberFormat="1" applyFont="1" applyFill="1" applyBorder="1" applyAlignment="1">
      <alignment/>
    </xf>
    <xf numFmtId="3" fontId="3" fillId="35" borderId="40" xfId="0" applyNumberFormat="1" applyFont="1" applyFill="1" applyBorder="1" applyAlignment="1">
      <alignment horizontal="right"/>
    </xf>
    <xf numFmtId="3" fontId="3" fillId="0" borderId="40" xfId="0" applyNumberFormat="1" applyFont="1" applyFill="1" applyBorder="1" applyAlignment="1">
      <alignment horizontal="right"/>
    </xf>
    <xf numFmtId="0" fontId="5" fillId="0" borderId="40" xfId="0" applyFont="1" applyFill="1" applyBorder="1" applyAlignment="1">
      <alignment/>
    </xf>
    <xf numFmtId="166" fontId="5" fillId="0" borderId="44" xfId="6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Y118"/>
  <sheetViews>
    <sheetView tabSelected="1" zoomScale="96" zoomScaleNormal="96" zoomScalePageLayoutView="0" workbookViewId="0" topLeftCell="C67">
      <selection activeCell="C1" sqref="C1:L1"/>
    </sheetView>
  </sheetViews>
  <sheetFormatPr defaultColWidth="8.8515625" defaultRowHeight="12.75"/>
  <cols>
    <col min="1" max="2" width="0" style="0" hidden="1" customWidth="1"/>
    <col min="3" max="3" width="3.8515625" style="0" customWidth="1"/>
    <col min="4" max="4" width="37.7109375" style="0" customWidth="1"/>
    <col min="5" max="5" width="18.28125" style="0" customWidth="1"/>
    <col min="6" max="6" width="0.2890625" style="0" customWidth="1"/>
    <col min="7" max="7" width="0.5625" style="0" hidden="1" customWidth="1"/>
    <col min="8" max="8" width="18.28125" style="0" customWidth="1"/>
    <col min="9" max="9" width="17.28125" style="0" hidden="1" customWidth="1"/>
    <col min="10" max="10" width="18.140625" style="0" customWidth="1"/>
    <col min="11" max="11" width="1.7109375" style="0" hidden="1" customWidth="1"/>
    <col min="12" max="12" width="18.28125" style="0" customWidth="1"/>
    <col min="13" max="13" width="7.140625" style="0" customWidth="1"/>
    <col min="14" max="15" width="8.8515625" style="0" customWidth="1"/>
    <col min="16" max="16" width="44.140625" style="0" customWidth="1"/>
    <col min="17" max="17" width="11.00390625" style="0" customWidth="1"/>
    <col min="18" max="19" width="8.8515625" style="0" hidden="1" customWidth="1"/>
    <col min="20" max="20" width="16.28125" style="0" customWidth="1"/>
    <col min="21" max="21" width="0.71875" style="0" hidden="1" customWidth="1"/>
    <col min="22" max="22" width="13.140625" style="0" customWidth="1"/>
    <col min="23" max="23" width="0.42578125" style="0" customWidth="1"/>
    <col min="24" max="24" width="15.140625" style="0" customWidth="1"/>
  </cols>
  <sheetData>
    <row r="1" spans="3:12" s="18" customFormat="1" ht="78.75" customHeight="1" thickBot="1">
      <c r="C1" s="144" t="s">
        <v>204</v>
      </c>
      <c r="D1" s="145"/>
      <c r="E1" s="145"/>
      <c r="F1" s="145"/>
      <c r="G1" s="145"/>
      <c r="H1" s="145"/>
      <c r="I1" s="145"/>
      <c r="J1" s="145"/>
      <c r="K1" s="145"/>
      <c r="L1" s="145"/>
    </row>
    <row r="2" spans="3:25" ht="27" thickBot="1" thickTop="1">
      <c r="C2" s="7"/>
      <c r="D2" s="34" t="s">
        <v>203</v>
      </c>
      <c r="E2" s="35" t="s">
        <v>196</v>
      </c>
      <c r="F2" s="9"/>
      <c r="G2" s="9"/>
      <c r="H2" s="154" t="s">
        <v>199</v>
      </c>
      <c r="I2" s="10"/>
      <c r="J2" s="8" t="s">
        <v>189</v>
      </c>
      <c r="K2" s="10"/>
      <c r="L2" s="24" t="s">
        <v>43</v>
      </c>
      <c r="M2" s="32"/>
      <c r="O2" s="7"/>
      <c r="P2" s="34"/>
      <c r="Q2" s="110"/>
      <c r="R2" s="111"/>
      <c r="S2" s="111"/>
      <c r="T2" s="110"/>
      <c r="U2" s="112"/>
      <c r="V2" s="113"/>
      <c r="W2" s="112"/>
      <c r="X2" s="113"/>
      <c r="Y2" s="114"/>
    </row>
    <row r="3" spans="3:25" ht="52.5" thickBot="1" thickTop="1">
      <c r="C3" s="3"/>
      <c r="D3" s="21"/>
      <c r="E3" s="27" t="s">
        <v>181</v>
      </c>
      <c r="F3" s="12"/>
      <c r="G3" s="2"/>
      <c r="H3" s="155"/>
      <c r="I3" s="2"/>
      <c r="J3" s="11" t="s">
        <v>65</v>
      </c>
      <c r="K3" s="2"/>
      <c r="L3" s="44" t="s">
        <v>64</v>
      </c>
      <c r="O3" s="3"/>
      <c r="P3" s="21"/>
      <c r="Q3" s="115"/>
      <c r="R3" s="116"/>
      <c r="S3" s="117"/>
      <c r="T3" s="118"/>
      <c r="U3" s="117"/>
      <c r="V3" s="119"/>
      <c r="W3" s="117"/>
      <c r="X3" s="120"/>
      <c r="Y3" s="31"/>
    </row>
    <row r="4" spans="3:25" ht="13.5" thickBot="1">
      <c r="C4" s="3"/>
      <c r="D4" s="21"/>
      <c r="E4" s="33">
        <f>E113</f>
        <v>57366.95</v>
      </c>
      <c r="F4" s="50"/>
      <c r="G4" s="50"/>
      <c r="H4" s="156">
        <v>43533</v>
      </c>
      <c r="I4" s="50"/>
      <c r="J4" s="25">
        <f>H4-E4</f>
        <v>-13833.949999999997</v>
      </c>
      <c r="K4" s="51"/>
      <c r="L4" s="52">
        <f>J4/E4</f>
        <v>-0.2411484312831691</v>
      </c>
      <c r="O4" s="3"/>
      <c r="P4" s="21"/>
      <c r="Q4" s="121"/>
      <c r="R4" s="17"/>
      <c r="S4" s="17"/>
      <c r="T4" s="121"/>
      <c r="U4" s="17"/>
      <c r="V4" s="5"/>
      <c r="W4" s="6"/>
      <c r="X4" s="122"/>
      <c r="Y4" s="31"/>
    </row>
    <row r="5" spans="3:25" ht="13.5" thickBot="1">
      <c r="C5" s="3" t="s">
        <v>0</v>
      </c>
      <c r="D5" s="21"/>
      <c r="E5" s="22"/>
      <c r="F5" s="14"/>
      <c r="G5" s="14"/>
      <c r="H5" s="157"/>
      <c r="I5" s="14"/>
      <c r="J5" s="23"/>
      <c r="K5" s="15"/>
      <c r="L5" s="45"/>
      <c r="O5" s="3"/>
      <c r="P5" s="21"/>
      <c r="Q5" s="123"/>
      <c r="R5" s="14"/>
      <c r="S5" s="14"/>
      <c r="T5" s="123"/>
      <c r="U5" s="14"/>
      <c r="V5" s="4"/>
      <c r="W5" s="15"/>
      <c r="X5" s="124"/>
      <c r="Y5" s="31"/>
    </row>
    <row r="6" spans="3:25" ht="12.75">
      <c r="C6" s="3"/>
      <c r="D6" s="21" t="s">
        <v>1</v>
      </c>
      <c r="E6" s="58">
        <v>3500</v>
      </c>
      <c r="F6" s="59"/>
      <c r="G6" s="59"/>
      <c r="H6" s="158">
        <v>3407</v>
      </c>
      <c r="I6" s="59"/>
      <c r="J6" s="60">
        <f>H6-E6</f>
        <v>-93</v>
      </c>
      <c r="K6" s="61"/>
      <c r="L6" s="62">
        <f>J6/E6</f>
        <v>-0.026571428571428572</v>
      </c>
      <c r="O6" s="3"/>
      <c r="P6" s="21"/>
      <c r="Q6" s="123"/>
      <c r="R6" s="14"/>
      <c r="S6" s="14"/>
      <c r="T6" s="4"/>
      <c r="U6" s="14"/>
      <c r="V6" s="4"/>
      <c r="W6" s="15"/>
      <c r="X6" s="124"/>
      <c r="Y6" s="31"/>
    </row>
    <row r="7" spans="3:25" ht="12.75">
      <c r="C7" s="3"/>
      <c r="D7" s="21" t="s">
        <v>2</v>
      </c>
      <c r="E7" s="40">
        <v>1250</v>
      </c>
      <c r="F7" s="39"/>
      <c r="G7" s="39"/>
      <c r="H7" s="159">
        <v>700</v>
      </c>
      <c r="I7" s="39"/>
      <c r="J7" s="40">
        <f>H7-E7</f>
        <v>-550</v>
      </c>
      <c r="K7" s="43"/>
      <c r="L7" s="146">
        <f>J7/E7</f>
        <v>-0.44</v>
      </c>
      <c r="O7" s="3"/>
      <c r="P7" s="21"/>
      <c r="Q7" s="123"/>
      <c r="R7" s="14"/>
      <c r="S7" s="14"/>
      <c r="T7" s="4"/>
      <c r="U7" s="14"/>
      <c r="V7" s="4"/>
      <c r="W7" s="15"/>
      <c r="X7" s="124"/>
      <c r="Y7" s="31"/>
    </row>
    <row r="8" spans="3:25" ht="12.75">
      <c r="C8" s="3"/>
      <c r="D8" s="21" t="s">
        <v>3</v>
      </c>
      <c r="E8" s="40">
        <v>1250</v>
      </c>
      <c r="F8" s="39"/>
      <c r="G8" s="39"/>
      <c r="H8" s="159">
        <v>771</v>
      </c>
      <c r="I8" s="39"/>
      <c r="J8" s="40">
        <f>H8-E8</f>
        <v>-479</v>
      </c>
      <c r="K8" s="43"/>
      <c r="L8" s="46">
        <f>J8/E8</f>
        <v>-0.3832</v>
      </c>
      <c r="O8" s="3"/>
      <c r="P8" s="21"/>
      <c r="Q8" s="123"/>
      <c r="R8" s="14"/>
      <c r="S8" s="14"/>
      <c r="T8" s="4"/>
      <c r="U8" s="14"/>
      <c r="V8" s="4"/>
      <c r="W8" s="15"/>
      <c r="X8" s="124"/>
      <c r="Y8" s="31"/>
    </row>
    <row r="9" spans="3:25" ht="13.5" thickBot="1">
      <c r="C9" s="3"/>
      <c r="D9" s="21" t="s">
        <v>158</v>
      </c>
      <c r="E9" s="65">
        <v>1250</v>
      </c>
      <c r="F9" s="64"/>
      <c r="G9" s="64"/>
      <c r="H9" s="160">
        <v>1250</v>
      </c>
      <c r="I9" s="64"/>
      <c r="J9" s="65">
        <f>H9-E9</f>
        <v>0</v>
      </c>
      <c r="K9" s="66"/>
      <c r="L9" s="67">
        <f>J9/E9</f>
        <v>0</v>
      </c>
      <c r="O9" s="3"/>
      <c r="P9" s="21"/>
      <c r="Q9" s="123"/>
      <c r="R9" s="14"/>
      <c r="S9" s="14"/>
      <c r="T9" s="4"/>
      <c r="U9" s="14"/>
      <c r="V9" s="4"/>
      <c r="W9" s="15"/>
      <c r="X9" s="124"/>
      <c r="Y9" s="31"/>
    </row>
    <row r="10" spans="3:25" ht="12.75">
      <c r="C10" s="3" t="s">
        <v>4</v>
      </c>
      <c r="D10" s="21"/>
      <c r="E10" s="70">
        <f>SUM(E6:E9)</f>
        <v>7250</v>
      </c>
      <c r="F10" s="69"/>
      <c r="G10" s="69"/>
      <c r="H10" s="161">
        <f>SUM(H6:H9)</f>
        <v>6128</v>
      </c>
      <c r="I10" s="69"/>
      <c r="J10" s="70">
        <f>H10-E10</f>
        <v>-1122</v>
      </c>
      <c r="K10" s="71"/>
      <c r="L10" s="72">
        <f>J10/E10</f>
        <v>-0.15475862068965518</v>
      </c>
      <c r="O10" s="3"/>
      <c r="P10" s="21"/>
      <c r="Q10" s="125"/>
      <c r="R10" s="17"/>
      <c r="S10" s="17"/>
      <c r="T10" s="5"/>
      <c r="U10" s="17"/>
      <c r="V10" s="5"/>
      <c r="W10" s="6"/>
      <c r="X10" s="126"/>
      <c r="Y10" s="31"/>
    </row>
    <row r="11" spans="3:25" ht="12.75">
      <c r="C11" s="3" t="s">
        <v>5</v>
      </c>
      <c r="D11" s="21"/>
      <c r="E11" s="40"/>
      <c r="F11" s="39"/>
      <c r="G11" s="39"/>
      <c r="H11" s="159"/>
      <c r="I11" s="39"/>
      <c r="J11" s="40"/>
      <c r="K11" s="43"/>
      <c r="L11" s="46"/>
      <c r="O11" s="3"/>
      <c r="P11" s="21"/>
      <c r="Q11" s="123"/>
      <c r="R11" s="14"/>
      <c r="S11" s="14"/>
      <c r="T11" s="4"/>
      <c r="U11" s="14"/>
      <c r="V11" s="4"/>
      <c r="W11" s="15"/>
      <c r="X11" s="124"/>
      <c r="Y11" s="31"/>
    </row>
    <row r="12" spans="3:25" ht="12.75">
      <c r="C12" s="3"/>
      <c r="D12" s="21" t="s">
        <v>154</v>
      </c>
      <c r="E12" s="40">
        <v>500</v>
      </c>
      <c r="F12" s="39"/>
      <c r="G12" s="39"/>
      <c r="H12" s="159">
        <v>450</v>
      </c>
      <c r="I12" s="39"/>
      <c r="J12" s="40">
        <f>H12-E12</f>
        <v>-50</v>
      </c>
      <c r="K12" s="43"/>
      <c r="L12" s="146">
        <f>J12/E12</f>
        <v>-0.1</v>
      </c>
      <c r="O12" s="3"/>
      <c r="P12" s="21"/>
      <c r="Q12" s="123"/>
      <c r="R12" s="14"/>
      <c r="S12" s="14"/>
      <c r="T12" s="4"/>
      <c r="U12" s="14"/>
      <c r="V12" s="4"/>
      <c r="W12" s="15"/>
      <c r="X12" s="124"/>
      <c r="Y12" s="31"/>
    </row>
    <row r="13" spans="3:25" ht="12.75">
      <c r="C13" s="3"/>
      <c r="D13" s="21" t="s">
        <v>6</v>
      </c>
      <c r="E13" s="40">
        <v>822.5</v>
      </c>
      <c r="F13" s="39"/>
      <c r="G13" s="39"/>
      <c r="H13" s="159">
        <v>508</v>
      </c>
      <c r="I13" s="39"/>
      <c r="J13" s="40">
        <f>H13-E13</f>
        <v>-314.5</v>
      </c>
      <c r="K13" s="43"/>
      <c r="L13" s="46">
        <f>J13/E13</f>
        <v>-0.382370820668693</v>
      </c>
      <c r="O13" s="3"/>
      <c r="P13" s="21"/>
      <c r="Q13" s="123"/>
      <c r="R13" s="14"/>
      <c r="S13" s="14"/>
      <c r="T13" s="4"/>
      <c r="U13" s="14"/>
      <c r="V13" s="4"/>
      <c r="W13" s="15"/>
      <c r="X13" s="124"/>
      <c r="Y13" s="31"/>
    </row>
    <row r="14" spans="3:25" ht="12.75">
      <c r="C14" s="3"/>
      <c r="D14" s="21" t="s">
        <v>177</v>
      </c>
      <c r="E14" s="40">
        <v>600</v>
      </c>
      <c r="F14" s="39"/>
      <c r="G14" s="39"/>
      <c r="H14" s="159">
        <v>300</v>
      </c>
      <c r="I14" s="39"/>
      <c r="J14" s="40">
        <f>H14-E14</f>
        <v>-300</v>
      </c>
      <c r="K14" s="43"/>
      <c r="L14" s="46">
        <f>J14/E14</f>
        <v>-0.5</v>
      </c>
      <c r="O14" s="3"/>
      <c r="P14" s="21"/>
      <c r="Q14" s="123"/>
      <c r="R14" s="14"/>
      <c r="S14" s="14"/>
      <c r="T14" s="4"/>
      <c r="U14" s="14"/>
      <c r="V14" s="4"/>
      <c r="W14" s="15"/>
      <c r="X14" s="124"/>
      <c r="Y14" s="31"/>
    </row>
    <row r="15" spans="3:25" ht="13.5" thickBot="1">
      <c r="C15" s="3"/>
      <c r="D15" s="21" t="s">
        <v>62</v>
      </c>
      <c r="E15" s="65">
        <v>200</v>
      </c>
      <c r="F15" s="64"/>
      <c r="G15" s="64"/>
      <c r="H15" s="160">
        <v>860</v>
      </c>
      <c r="I15" s="64"/>
      <c r="J15" s="65">
        <f>H15-E15</f>
        <v>660</v>
      </c>
      <c r="K15" s="66"/>
      <c r="L15" s="67">
        <f>J15/E15</f>
        <v>3.3</v>
      </c>
      <c r="O15" s="3"/>
      <c r="P15" s="21"/>
      <c r="Q15" s="123"/>
      <c r="R15" s="14"/>
      <c r="S15" s="14"/>
      <c r="T15" s="4"/>
      <c r="U15" s="14"/>
      <c r="V15" s="4"/>
      <c r="W15" s="15"/>
      <c r="X15" s="124"/>
      <c r="Y15" s="31"/>
    </row>
    <row r="16" spans="3:25" ht="12.75">
      <c r="C16" s="3" t="s">
        <v>7</v>
      </c>
      <c r="D16" s="21"/>
      <c r="E16" s="70">
        <f>SUM(E12:E15)</f>
        <v>2122.5</v>
      </c>
      <c r="F16" s="69"/>
      <c r="G16" s="69"/>
      <c r="H16" s="161">
        <f>SUM(H12:H15)</f>
        <v>2118</v>
      </c>
      <c r="I16" s="69"/>
      <c r="J16" s="70">
        <f>H16-E16</f>
        <v>-4.5</v>
      </c>
      <c r="K16" s="71"/>
      <c r="L16" s="72">
        <f>J16/E16</f>
        <v>-0.0021201413427561835</v>
      </c>
      <c r="O16" s="3"/>
      <c r="P16" s="21"/>
      <c r="Q16" s="125"/>
      <c r="R16" s="17"/>
      <c r="S16" s="17"/>
      <c r="T16" s="5"/>
      <c r="U16" s="17"/>
      <c r="V16" s="5"/>
      <c r="W16" s="6"/>
      <c r="X16" s="126"/>
      <c r="Y16" s="31"/>
    </row>
    <row r="17" spans="3:25" ht="12.75">
      <c r="C17" s="3" t="s">
        <v>8</v>
      </c>
      <c r="D17" s="21"/>
      <c r="E17" s="40"/>
      <c r="F17" s="39"/>
      <c r="G17" s="39"/>
      <c r="H17" s="159"/>
      <c r="I17" s="39"/>
      <c r="J17" s="40"/>
      <c r="K17" s="43"/>
      <c r="L17" s="46"/>
      <c r="O17" s="3"/>
      <c r="P17" s="21"/>
      <c r="Q17" s="123"/>
      <c r="R17" s="14"/>
      <c r="S17" s="14"/>
      <c r="T17" s="4"/>
      <c r="U17" s="14"/>
      <c r="V17" s="4"/>
      <c r="W17" s="15"/>
      <c r="X17" s="124"/>
      <c r="Y17" s="31"/>
    </row>
    <row r="18" spans="3:25" ht="12.75">
      <c r="C18" s="3"/>
      <c r="D18" s="21" t="s">
        <v>154</v>
      </c>
      <c r="E18" s="40">
        <v>418</v>
      </c>
      <c r="F18" s="39"/>
      <c r="G18" s="39"/>
      <c r="H18" s="159">
        <v>450</v>
      </c>
      <c r="I18" s="39"/>
      <c r="J18" s="40">
        <f>H18-E18</f>
        <v>32</v>
      </c>
      <c r="K18" s="43"/>
      <c r="L18" s="146">
        <f>J18/E18</f>
        <v>0.07655502392344497</v>
      </c>
      <c r="O18" s="3"/>
      <c r="P18" s="21"/>
      <c r="Q18" s="123"/>
      <c r="R18" s="14"/>
      <c r="S18" s="14"/>
      <c r="T18" s="4"/>
      <c r="U18" s="14"/>
      <c r="V18" s="4"/>
      <c r="W18" s="15"/>
      <c r="X18" s="124"/>
      <c r="Y18" s="31"/>
    </row>
    <row r="19" spans="3:25" ht="12.75">
      <c r="C19" s="3"/>
      <c r="D19" s="21" t="s">
        <v>6</v>
      </c>
      <c r="E19" s="40">
        <v>426</v>
      </c>
      <c r="F19" s="39"/>
      <c r="G19" s="39"/>
      <c r="H19" s="159">
        <v>456</v>
      </c>
      <c r="I19" s="39"/>
      <c r="J19" s="40">
        <f>H19-E19</f>
        <v>30</v>
      </c>
      <c r="K19" s="43"/>
      <c r="L19" s="46">
        <f>J19/E19</f>
        <v>0.07042253521126761</v>
      </c>
      <c r="O19" s="3"/>
      <c r="P19" s="21"/>
      <c r="Q19" s="123"/>
      <c r="R19" s="14"/>
      <c r="S19" s="14"/>
      <c r="T19" s="4"/>
      <c r="U19" s="14"/>
      <c r="V19" s="4"/>
      <c r="W19" s="15"/>
      <c r="X19" s="124"/>
      <c r="Y19" s="31"/>
    </row>
    <row r="20" spans="3:25" ht="12.75">
      <c r="C20" s="3"/>
      <c r="D20" s="21" t="s">
        <v>174</v>
      </c>
      <c r="E20" s="40">
        <v>300</v>
      </c>
      <c r="F20" s="39"/>
      <c r="G20" s="39"/>
      <c r="H20" s="159">
        <v>0</v>
      </c>
      <c r="I20" s="39"/>
      <c r="J20" s="40"/>
      <c r="K20" s="43"/>
      <c r="L20" s="46"/>
      <c r="O20" s="3"/>
      <c r="P20" s="21"/>
      <c r="Q20" s="123"/>
      <c r="R20" s="14"/>
      <c r="S20" s="14"/>
      <c r="T20" s="4"/>
      <c r="U20" s="14"/>
      <c r="V20" s="4"/>
      <c r="W20" s="15"/>
      <c r="X20" s="124"/>
      <c r="Y20" s="31"/>
    </row>
    <row r="21" spans="3:25" ht="12.75">
      <c r="C21" s="3"/>
      <c r="D21" s="21" t="s">
        <v>159</v>
      </c>
      <c r="E21" s="40">
        <v>750</v>
      </c>
      <c r="F21" s="39"/>
      <c r="G21" s="39"/>
      <c r="H21" s="159">
        <v>860</v>
      </c>
      <c r="I21" s="39"/>
      <c r="J21" s="40">
        <f>H21-E21</f>
        <v>110</v>
      </c>
      <c r="K21" s="43"/>
      <c r="L21" s="46">
        <f>J21/E21</f>
        <v>0.14666666666666667</v>
      </c>
      <c r="O21" s="3"/>
      <c r="P21" s="21"/>
      <c r="Q21" s="123"/>
      <c r="R21" s="14"/>
      <c r="S21" s="14"/>
      <c r="T21" s="4"/>
      <c r="U21" s="14"/>
      <c r="V21" s="4"/>
      <c r="W21" s="15"/>
      <c r="X21" s="124"/>
      <c r="Y21" s="31"/>
    </row>
    <row r="22" spans="3:25" ht="13.5" thickBot="1">
      <c r="C22" s="3"/>
      <c r="D22" s="21" t="s">
        <v>175</v>
      </c>
      <c r="E22" s="65"/>
      <c r="F22" s="64"/>
      <c r="G22" s="64"/>
      <c r="H22" s="160"/>
      <c r="I22" s="64"/>
      <c r="J22" s="65"/>
      <c r="K22" s="66"/>
      <c r="L22" s="67"/>
      <c r="O22" s="3"/>
      <c r="P22" s="21"/>
      <c r="Q22" s="123"/>
      <c r="R22" s="14"/>
      <c r="S22" s="14"/>
      <c r="T22" s="4"/>
      <c r="U22" s="14"/>
      <c r="V22" s="4"/>
      <c r="W22" s="15"/>
      <c r="X22" s="124"/>
      <c r="Y22" s="31"/>
    </row>
    <row r="23" spans="3:25" ht="12.75">
      <c r="C23" s="3" t="s">
        <v>9</v>
      </c>
      <c r="D23" s="21"/>
      <c r="E23" s="70">
        <f>SUM(E18:E21)</f>
        <v>1894</v>
      </c>
      <c r="F23" s="69"/>
      <c r="G23" s="69"/>
      <c r="H23" s="161">
        <f>SUM(H18:H21)</f>
        <v>1766</v>
      </c>
      <c r="I23" s="69"/>
      <c r="J23" s="70">
        <f>H23-E23</f>
        <v>-128</v>
      </c>
      <c r="K23" s="71"/>
      <c r="L23" s="72">
        <f>J23/E23</f>
        <v>-0.0675818373812038</v>
      </c>
      <c r="O23" s="3"/>
      <c r="P23" s="21"/>
      <c r="Q23" s="125"/>
      <c r="R23" s="17"/>
      <c r="S23" s="17"/>
      <c r="T23" s="5"/>
      <c r="U23" s="17"/>
      <c r="V23" s="5"/>
      <c r="W23" s="6"/>
      <c r="X23" s="126"/>
      <c r="Y23" s="31"/>
    </row>
    <row r="24" spans="3:25" ht="12.75">
      <c r="C24" s="3" t="s">
        <v>10</v>
      </c>
      <c r="D24" s="21"/>
      <c r="E24" s="40"/>
      <c r="F24" s="39"/>
      <c r="G24" s="39"/>
      <c r="H24" s="159"/>
      <c r="I24" s="39"/>
      <c r="J24" s="40"/>
      <c r="K24" s="43"/>
      <c r="L24" s="46"/>
      <c r="O24" s="3"/>
      <c r="P24" s="21"/>
      <c r="Q24" s="123"/>
      <c r="R24" s="14"/>
      <c r="S24" s="14"/>
      <c r="T24" s="4"/>
      <c r="U24" s="14"/>
      <c r="V24" s="4"/>
      <c r="W24" s="15"/>
      <c r="X24" s="124"/>
      <c r="Y24" s="31"/>
    </row>
    <row r="25" spans="3:25" ht="12.75">
      <c r="C25" s="3"/>
      <c r="D25" s="21" t="s">
        <v>154</v>
      </c>
      <c r="E25" s="40">
        <v>300</v>
      </c>
      <c r="F25" s="39"/>
      <c r="G25" s="39"/>
      <c r="H25" s="159">
        <v>450</v>
      </c>
      <c r="I25" s="39"/>
      <c r="J25" s="40">
        <f>H25-E25</f>
        <v>150</v>
      </c>
      <c r="K25" s="43"/>
      <c r="L25" s="146">
        <v>0</v>
      </c>
      <c r="O25" s="3"/>
      <c r="P25" s="21"/>
      <c r="Q25" s="123"/>
      <c r="R25" s="14"/>
      <c r="S25" s="14"/>
      <c r="T25" s="4"/>
      <c r="U25" s="14"/>
      <c r="V25" s="4"/>
      <c r="W25" s="15"/>
      <c r="X25" s="124"/>
      <c r="Y25" s="31"/>
    </row>
    <row r="26" spans="3:25" ht="12.75">
      <c r="C26" s="3"/>
      <c r="D26" s="21" t="s">
        <v>6</v>
      </c>
      <c r="E26" s="40">
        <v>456</v>
      </c>
      <c r="F26" s="39"/>
      <c r="G26" s="39"/>
      <c r="H26" s="159">
        <v>312</v>
      </c>
      <c r="I26" s="39"/>
      <c r="J26" s="40">
        <f>H26-E26</f>
        <v>-144</v>
      </c>
      <c r="K26" s="43"/>
      <c r="L26" s="46">
        <f>J26/E26</f>
        <v>-0.3157894736842105</v>
      </c>
      <c r="O26" s="3"/>
      <c r="P26" s="21"/>
      <c r="Q26" s="123"/>
      <c r="R26" s="14"/>
      <c r="S26" s="14"/>
      <c r="T26" s="4"/>
      <c r="U26" s="14"/>
      <c r="V26" s="4"/>
      <c r="W26" s="15"/>
      <c r="X26" s="124"/>
      <c r="Y26" s="31"/>
    </row>
    <row r="27" spans="3:25" ht="12.75">
      <c r="C27" s="3"/>
      <c r="D27" s="21" t="s">
        <v>174</v>
      </c>
      <c r="E27" s="40">
        <v>0</v>
      </c>
      <c r="F27" s="39"/>
      <c r="G27" s="39"/>
      <c r="H27" s="159">
        <v>0</v>
      </c>
      <c r="I27" s="39"/>
      <c r="J27" s="40"/>
      <c r="K27" s="43"/>
      <c r="L27" s="46"/>
      <c r="O27" s="3"/>
      <c r="P27" s="21"/>
      <c r="Q27" s="123"/>
      <c r="R27" s="14"/>
      <c r="S27" s="14"/>
      <c r="T27" s="4"/>
      <c r="U27" s="14"/>
      <c r="V27" s="4"/>
      <c r="W27" s="15"/>
      <c r="X27" s="124"/>
      <c r="Y27" s="31"/>
    </row>
    <row r="28" spans="3:25" ht="12.75">
      <c r="C28" s="3"/>
      <c r="D28" s="21" t="s">
        <v>159</v>
      </c>
      <c r="E28" s="40">
        <v>340</v>
      </c>
      <c r="F28" s="39"/>
      <c r="G28" s="39"/>
      <c r="H28" s="159">
        <v>357</v>
      </c>
      <c r="I28" s="39"/>
      <c r="J28" s="40">
        <f>H28-E28</f>
        <v>17</v>
      </c>
      <c r="K28" s="43"/>
      <c r="L28" s="46">
        <f>J28/E28</f>
        <v>0.05</v>
      </c>
      <c r="O28" s="3"/>
      <c r="P28" s="21"/>
      <c r="Q28" s="123"/>
      <c r="R28" s="14"/>
      <c r="S28" s="14"/>
      <c r="T28" s="4"/>
      <c r="U28" s="14"/>
      <c r="V28" s="4"/>
      <c r="W28" s="15"/>
      <c r="X28" s="124"/>
      <c r="Y28" s="31"/>
    </row>
    <row r="29" spans="3:25" ht="13.5" thickBot="1">
      <c r="C29" s="3"/>
      <c r="D29" s="21" t="s">
        <v>175</v>
      </c>
      <c r="E29" s="65"/>
      <c r="F29" s="64"/>
      <c r="G29" s="64"/>
      <c r="H29" s="160"/>
      <c r="I29" s="64"/>
      <c r="J29" s="65"/>
      <c r="K29" s="66"/>
      <c r="L29" s="67"/>
      <c r="O29" s="3"/>
      <c r="P29" s="21"/>
      <c r="Q29" s="123"/>
      <c r="R29" s="14"/>
      <c r="S29" s="14"/>
      <c r="T29" s="4"/>
      <c r="U29" s="14"/>
      <c r="V29" s="4"/>
      <c r="W29" s="15"/>
      <c r="X29" s="124"/>
      <c r="Y29" s="31"/>
    </row>
    <row r="30" spans="3:25" ht="12.75">
      <c r="C30" s="3" t="s">
        <v>11</v>
      </c>
      <c r="D30" s="21"/>
      <c r="E30" s="70">
        <f>SUM(E25:E29)</f>
        <v>1096</v>
      </c>
      <c r="F30" s="69"/>
      <c r="G30" s="69"/>
      <c r="H30" s="161">
        <f>SUM(H25:H29)</f>
        <v>1119</v>
      </c>
      <c r="I30" s="69"/>
      <c r="J30" s="70">
        <f>H30-E30</f>
        <v>23</v>
      </c>
      <c r="K30" s="71"/>
      <c r="L30" s="72">
        <f>J30/E30</f>
        <v>0.020985401459854013</v>
      </c>
      <c r="O30" s="3"/>
      <c r="P30" s="21"/>
      <c r="Q30" s="125"/>
      <c r="R30" s="17"/>
      <c r="S30" s="17"/>
      <c r="T30" s="5"/>
      <c r="U30" s="17"/>
      <c r="V30" s="5"/>
      <c r="W30" s="6"/>
      <c r="X30" s="126"/>
      <c r="Y30" s="31"/>
    </row>
    <row r="31" spans="3:25" ht="12.75">
      <c r="C31" s="3" t="s">
        <v>12</v>
      </c>
      <c r="D31" s="21"/>
      <c r="E31" s="40"/>
      <c r="F31" s="39"/>
      <c r="G31" s="39"/>
      <c r="H31" s="159"/>
      <c r="I31" s="39"/>
      <c r="J31" s="40"/>
      <c r="K31" s="43"/>
      <c r="L31" s="46"/>
      <c r="O31" s="3"/>
      <c r="P31" s="21"/>
      <c r="Q31" s="123"/>
      <c r="R31" s="14"/>
      <c r="S31" s="14"/>
      <c r="T31" s="4"/>
      <c r="U31" s="14"/>
      <c r="V31" s="4"/>
      <c r="W31" s="15"/>
      <c r="X31" s="124"/>
      <c r="Y31" s="31"/>
    </row>
    <row r="32" spans="3:25" ht="12.75">
      <c r="C32" s="3"/>
      <c r="D32" s="21" t="s">
        <v>154</v>
      </c>
      <c r="E32" s="40">
        <v>300</v>
      </c>
      <c r="F32" s="39"/>
      <c r="G32" s="39"/>
      <c r="H32" s="159">
        <v>450</v>
      </c>
      <c r="I32" s="39"/>
      <c r="J32" s="40">
        <f>H32-E32</f>
        <v>150</v>
      </c>
      <c r="K32" s="43"/>
      <c r="L32" s="146">
        <v>0</v>
      </c>
      <c r="O32" s="3"/>
      <c r="P32" s="21"/>
      <c r="Q32" s="123"/>
      <c r="R32" s="14"/>
      <c r="S32" s="14"/>
      <c r="T32" s="4"/>
      <c r="U32" s="14"/>
      <c r="V32" s="4"/>
      <c r="W32" s="15"/>
      <c r="X32" s="124"/>
      <c r="Y32" s="31"/>
    </row>
    <row r="33" spans="3:25" ht="12.75">
      <c r="C33" s="3"/>
      <c r="D33" s="21" t="s">
        <v>6</v>
      </c>
      <c r="E33" s="40">
        <v>1843.45</v>
      </c>
      <c r="F33" s="39"/>
      <c r="G33" s="39"/>
      <c r="H33" s="159">
        <v>512</v>
      </c>
      <c r="I33" s="39"/>
      <c r="J33" s="40">
        <f>H33-E33</f>
        <v>-1331.45</v>
      </c>
      <c r="K33" s="43"/>
      <c r="L33" s="46">
        <f>J33/E33</f>
        <v>-0.7222598931351542</v>
      </c>
      <c r="O33" s="3"/>
      <c r="P33" s="21"/>
      <c r="Q33" s="123"/>
      <c r="R33" s="14"/>
      <c r="S33" s="14"/>
      <c r="T33" s="4"/>
      <c r="U33" s="14"/>
      <c r="V33" s="4"/>
      <c r="W33" s="15"/>
      <c r="X33" s="124"/>
      <c r="Y33" s="31"/>
    </row>
    <row r="34" spans="3:25" ht="12.75">
      <c r="C34" s="3"/>
      <c r="D34" s="21" t="s">
        <v>174</v>
      </c>
      <c r="E34" s="40">
        <v>203</v>
      </c>
      <c r="F34" s="39"/>
      <c r="G34" s="39"/>
      <c r="H34" s="159">
        <v>0</v>
      </c>
      <c r="I34" s="39"/>
      <c r="J34" s="40"/>
      <c r="K34" s="43"/>
      <c r="L34" s="46"/>
      <c r="O34" s="3"/>
      <c r="P34" s="21"/>
      <c r="Q34" s="123"/>
      <c r="R34" s="14"/>
      <c r="S34" s="14"/>
      <c r="T34" s="4"/>
      <c r="U34" s="14"/>
      <c r="V34" s="4"/>
      <c r="W34" s="15"/>
      <c r="X34" s="124"/>
      <c r="Y34" s="31"/>
    </row>
    <row r="35" spans="3:25" ht="12.75">
      <c r="C35" s="3"/>
      <c r="D35" s="21" t="s">
        <v>159</v>
      </c>
      <c r="E35" s="40">
        <v>240</v>
      </c>
      <c r="F35" s="39"/>
      <c r="G35" s="39"/>
      <c r="H35" s="159">
        <v>240</v>
      </c>
      <c r="I35" s="39"/>
      <c r="J35" s="40">
        <f>H35-E35</f>
        <v>0</v>
      </c>
      <c r="K35" s="43"/>
      <c r="L35" s="46">
        <f>J35/E35</f>
        <v>0</v>
      </c>
      <c r="O35" s="3"/>
      <c r="P35" s="21"/>
      <c r="Q35" s="123"/>
      <c r="R35" s="14"/>
      <c r="S35" s="14"/>
      <c r="T35" s="4"/>
      <c r="U35" s="14"/>
      <c r="V35" s="4"/>
      <c r="W35" s="15"/>
      <c r="X35" s="124"/>
      <c r="Y35" s="31"/>
    </row>
    <row r="36" spans="3:25" ht="13.5" thickBot="1">
      <c r="C36" s="3"/>
      <c r="D36" s="21" t="s">
        <v>178</v>
      </c>
      <c r="E36" s="65">
        <v>0</v>
      </c>
      <c r="F36" s="64"/>
      <c r="G36" s="64"/>
      <c r="H36" s="160">
        <v>0</v>
      </c>
      <c r="I36" s="64"/>
      <c r="J36" s="65"/>
      <c r="K36" s="66"/>
      <c r="L36" s="67"/>
      <c r="O36" s="3"/>
      <c r="P36" s="21"/>
      <c r="Q36" s="123"/>
      <c r="R36" s="14"/>
      <c r="S36" s="14"/>
      <c r="T36" s="4"/>
      <c r="U36" s="14"/>
      <c r="V36" s="4"/>
      <c r="W36" s="15"/>
      <c r="X36" s="124"/>
      <c r="Y36" s="31"/>
    </row>
    <row r="37" spans="3:25" ht="12.75">
      <c r="C37" s="3" t="s">
        <v>13</v>
      </c>
      <c r="D37" s="21"/>
      <c r="E37" s="70">
        <f>SUM(E32:E36)</f>
        <v>2586.45</v>
      </c>
      <c r="F37" s="69"/>
      <c r="G37" s="69"/>
      <c r="H37" s="161">
        <f>SUM(H32:H36)</f>
        <v>1202</v>
      </c>
      <c r="I37" s="69"/>
      <c r="J37" s="70">
        <f>H37-E37</f>
        <v>-1384.4499999999998</v>
      </c>
      <c r="K37" s="71"/>
      <c r="L37" s="72">
        <f>J37/E37</f>
        <v>-0.5352703512536487</v>
      </c>
      <c r="O37" s="3"/>
      <c r="P37" s="21"/>
      <c r="Q37" s="125"/>
      <c r="R37" s="17"/>
      <c r="S37" s="17"/>
      <c r="T37" s="5"/>
      <c r="U37" s="17"/>
      <c r="V37" s="5"/>
      <c r="W37" s="6"/>
      <c r="X37" s="126"/>
      <c r="Y37" s="31"/>
    </row>
    <row r="38" spans="3:25" ht="12.75">
      <c r="C38" s="3" t="s">
        <v>14</v>
      </c>
      <c r="D38" s="21"/>
      <c r="E38" s="36"/>
      <c r="F38" s="39"/>
      <c r="G38" s="39"/>
      <c r="H38" s="159"/>
      <c r="I38" s="39"/>
      <c r="J38" s="40"/>
      <c r="K38" s="43"/>
      <c r="L38" s="46"/>
      <c r="O38" s="3"/>
      <c r="P38" s="21"/>
      <c r="Q38" s="123"/>
      <c r="R38" s="14"/>
      <c r="S38" s="14"/>
      <c r="T38" s="4"/>
      <c r="U38" s="14"/>
      <c r="V38" s="4"/>
      <c r="W38" s="15"/>
      <c r="X38" s="124"/>
      <c r="Y38" s="31"/>
    </row>
    <row r="39" spans="3:25" ht="12.75">
      <c r="C39" s="3"/>
      <c r="D39" s="21" t="s">
        <v>154</v>
      </c>
      <c r="E39" s="40">
        <v>300</v>
      </c>
      <c r="F39" s="39"/>
      <c r="G39" s="39"/>
      <c r="H39" s="159">
        <v>450</v>
      </c>
      <c r="I39" s="39"/>
      <c r="J39" s="40">
        <f>H39-E39</f>
        <v>150</v>
      </c>
      <c r="K39" s="43"/>
      <c r="L39" s="146">
        <v>0</v>
      </c>
      <c r="O39" s="3"/>
      <c r="P39" s="21"/>
      <c r="Q39" s="123"/>
      <c r="R39" s="14"/>
      <c r="S39" s="14"/>
      <c r="T39" s="4"/>
      <c r="U39" s="14"/>
      <c r="V39" s="4"/>
      <c r="W39" s="15"/>
      <c r="X39" s="124"/>
      <c r="Y39" s="31"/>
    </row>
    <row r="40" spans="3:25" ht="12.75">
      <c r="C40" s="3"/>
      <c r="D40" s="21" t="s">
        <v>6</v>
      </c>
      <c r="E40" s="36">
        <v>1600</v>
      </c>
      <c r="F40" s="39"/>
      <c r="G40" s="39"/>
      <c r="H40" s="159">
        <v>754</v>
      </c>
      <c r="I40" s="39"/>
      <c r="J40" s="40">
        <f>H40-E40</f>
        <v>-846</v>
      </c>
      <c r="K40" s="43"/>
      <c r="L40" s="46">
        <f>J40/E40</f>
        <v>-0.52875</v>
      </c>
      <c r="O40" s="3"/>
      <c r="P40" s="21"/>
      <c r="Q40" s="123"/>
      <c r="R40" s="14"/>
      <c r="S40" s="14"/>
      <c r="T40" s="4"/>
      <c r="U40" s="14"/>
      <c r="V40" s="4"/>
      <c r="W40" s="15"/>
      <c r="X40" s="124"/>
      <c r="Y40" s="31"/>
    </row>
    <row r="41" spans="3:25" ht="12.75">
      <c r="C41" s="3"/>
      <c r="D41" s="21" t="s">
        <v>174</v>
      </c>
      <c r="E41" s="36">
        <v>200</v>
      </c>
      <c r="F41" s="39"/>
      <c r="G41" s="39"/>
      <c r="H41" s="159">
        <v>0</v>
      </c>
      <c r="I41" s="39"/>
      <c r="J41" s="40"/>
      <c r="K41" s="43"/>
      <c r="L41" s="46"/>
      <c r="O41" s="3"/>
      <c r="P41" s="21"/>
      <c r="Q41" s="123"/>
      <c r="R41" s="14"/>
      <c r="S41" s="14"/>
      <c r="T41" s="4"/>
      <c r="U41" s="14"/>
      <c r="V41" s="4"/>
      <c r="W41" s="15"/>
      <c r="X41" s="124"/>
      <c r="Y41" s="31"/>
    </row>
    <row r="42" spans="3:25" ht="12.75">
      <c r="C42" s="3"/>
      <c r="D42" s="21" t="s">
        <v>179</v>
      </c>
      <c r="E42" s="36">
        <v>1310</v>
      </c>
      <c r="F42" s="39"/>
      <c r="G42" s="42"/>
      <c r="H42" s="159">
        <v>698</v>
      </c>
      <c r="I42" s="39"/>
      <c r="J42" s="40">
        <f>H42-E42</f>
        <v>-612</v>
      </c>
      <c r="K42" s="43"/>
      <c r="L42" s="46">
        <f>J42/E42</f>
        <v>-0.467175572519084</v>
      </c>
      <c r="O42" s="3"/>
      <c r="P42" s="21"/>
      <c r="Q42" s="123"/>
      <c r="R42" s="14"/>
      <c r="S42" s="4"/>
      <c r="T42" s="4"/>
      <c r="U42" s="14"/>
      <c r="V42" s="4"/>
      <c r="W42" s="15"/>
      <c r="X42" s="124"/>
      <c r="Y42" s="31"/>
    </row>
    <row r="43" spans="3:25" ht="12.75">
      <c r="C43" s="3"/>
      <c r="D43" s="21" t="s">
        <v>175</v>
      </c>
      <c r="E43" s="36">
        <v>0</v>
      </c>
      <c r="F43" s="39"/>
      <c r="G43" s="42"/>
      <c r="H43" s="159">
        <v>0</v>
      </c>
      <c r="I43" s="39"/>
      <c r="J43" s="40"/>
      <c r="K43" s="43"/>
      <c r="L43" s="46"/>
      <c r="O43" s="3"/>
      <c r="P43" s="21"/>
      <c r="Q43" s="123"/>
      <c r="R43" s="14"/>
      <c r="S43" s="4"/>
      <c r="T43" s="4"/>
      <c r="U43" s="14"/>
      <c r="V43" s="4"/>
      <c r="W43" s="15"/>
      <c r="X43" s="124"/>
      <c r="Y43" s="31"/>
    </row>
    <row r="44" spans="3:25" ht="13.5" thickBot="1">
      <c r="C44" s="3"/>
      <c r="D44" s="21" t="s">
        <v>15</v>
      </c>
      <c r="E44" s="63">
        <v>0</v>
      </c>
      <c r="F44" s="64"/>
      <c r="G44" s="64"/>
      <c r="H44" s="160">
        <v>243</v>
      </c>
      <c r="I44" s="64"/>
      <c r="J44" s="65">
        <f>H44-E44</f>
        <v>243</v>
      </c>
      <c r="K44" s="66"/>
      <c r="L44" s="67"/>
      <c r="O44" s="3"/>
      <c r="P44" s="21"/>
      <c r="Q44" s="123"/>
      <c r="R44" s="14"/>
      <c r="S44" s="14"/>
      <c r="T44" s="4"/>
      <c r="U44" s="14"/>
      <c r="V44" s="4"/>
      <c r="W44" s="15"/>
      <c r="X44" s="124"/>
      <c r="Y44" s="31"/>
    </row>
    <row r="45" spans="3:25" ht="12.75">
      <c r="C45" s="3" t="s">
        <v>16</v>
      </c>
      <c r="D45" s="21"/>
      <c r="E45" s="68">
        <f>SUM(E39:E44)</f>
        <v>3410</v>
      </c>
      <c r="F45" s="69"/>
      <c r="G45" s="69"/>
      <c r="H45" s="161">
        <f>SUM(H39:H44)</f>
        <v>2145</v>
      </c>
      <c r="I45" s="69"/>
      <c r="J45" s="70">
        <f>H45-E45</f>
        <v>-1265</v>
      </c>
      <c r="K45" s="71"/>
      <c r="L45" s="72">
        <f>J45/E45</f>
        <v>-0.3709677419354839</v>
      </c>
      <c r="O45" s="3"/>
      <c r="P45" s="21"/>
      <c r="Q45" s="125"/>
      <c r="R45" s="17"/>
      <c r="S45" s="17"/>
      <c r="T45" s="5"/>
      <c r="U45" s="17"/>
      <c r="V45" s="5"/>
      <c r="W45" s="6"/>
      <c r="X45" s="126"/>
      <c r="Y45" s="31"/>
    </row>
    <row r="46" spans="3:25" ht="12.75">
      <c r="C46" s="3" t="s">
        <v>17</v>
      </c>
      <c r="D46" s="21"/>
      <c r="E46" s="36"/>
      <c r="F46" s="39"/>
      <c r="G46" s="39"/>
      <c r="H46" s="159"/>
      <c r="I46" s="39"/>
      <c r="J46" s="40"/>
      <c r="K46" s="43"/>
      <c r="L46" s="46"/>
      <c r="O46" s="3"/>
      <c r="P46" s="21"/>
      <c r="Q46" s="123"/>
      <c r="R46" s="14"/>
      <c r="S46" s="14"/>
      <c r="T46" s="4"/>
      <c r="U46" s="14"/>
      <c r="V46" s="4"/>
      <c r="W46" s="15"/>
      <c r="X46" s="124"/>
      <c r="Y46" s="31"/>
    </row>
    <row r="47" spans="3:25" ht="12.75">
      <c r="C47" s="3"/>
      <c r="D47" s="21" t="s">
        <v>66</v>
      </c>
      <c r="E47" s="36">
        <v>75</v>
      </c>
      <c r="F47" s="39"/>
      <c r="G47" s="39"/>
      <c r="H47" s="159">
        <v>0</v>
      </c>
      <c r="I47" s="39"/>
      <c r="J47" s="40">
        <f>H47-E47</f>
        <v>-75</v>
      </c>
      <c r="K47" s="43"/>
      <c r="L47" s="47">
        <f>J47/E47</f>
        <v>-1</v>
      </c>
      <c r="O47" s="3"/>
      <c r="P47" s="21"/>
      <c r="Q47" s="123"/>
      <c r="R47" s="14"/>
      <c r="S47" s="14"/>
      <c r="T47" s="4"/>
      <c r="U47" s="14"/>
      <c r="V47" s="4"/>
      <c r="W47" s="15"/>
      <c r="X47" s="127"/>
      <c r="Y47" s="31"/>
    </row>
    <row r="48" spans="3:25" ht="12.75">
      <c r="C48" s="3"/>
      <c r="D48" s="21" t="s">
        <v>157</v>
      </c>
      <c r="E48" s="36">
        <v>90</v>
      </c>
      <c r="F48" s="39"/>
      <c r="G48" s="39"/>
      <c r="H48" s="159">
        <v>0</v>
      </c>
      <c r="I48" s="39"/>
      <c r="J48" s="40">
        <f>H48-E48</f>
        <v>-90</v>
      </c>
      <c r="K48" s="43"/>
      <c r="L48" s="46">
        <f>J48/E48</f>
        <v>-1</v>
      </c>
      <c r="O48" s="3"/>
      <c r="P48" s="21"/>
      <c r="Q48" s="123"/>
      <c r="R48" s="14"/>
      <c r="S48" s="14"/>
      <c r="T48" s="4"/>
      <c r="U48" s="14"/>
      <c r="V48" s="4"/>
      <c r="W48" s="15"/>
      <c r="X48" s="124"/>
      <c r="Y48" s="31"/>
    </row>
    <row r="49" spans="3:25" ht="13.5" thickBot="1">
      <c r="C49" s="3"/>
      <c r="D49" s="21" t="s">
        <v>156</v>
      </c>
      <c r="E49" s="63"/>
      <c r="F49" s="64"/>
      <c r="G49" s="64"/>
      <c r="H49" s="160"/>
      <c r="I49" s="64"/>
      <c r="J49" s="65">
        <f>H49-E49</f>
        <v>0</v>
      </c>
      <c r="K49" s="66"/>
      <c r="L49" s="67">
        <v>0</v>
      </c>
      <c r="O49" s="3"/>
      <c r="P49" s="21"/>
      <c r="Q49" s="123"/>
      <c r="R49" s="14"/>
      <c r="S49" s="14"/>
      <c r="T49" s="4"/>
      <c r="U49" s="14"/>
      <c r="V49" s="4"/>
      <c r="W49" s="15"/>
      <c r="X49" s="124"/>
      <c r="Y49" s="31"/>
    </row>
    <row r="50" spans="3:25" ht="12.75">
      <c r="C50" s="3" t="s">
        <v>18</v>
      </c>
      <c r="D50" s="21"/>
      <c r="E50" s="68">
        <f>SUM(E47:E49)</f>
        <v>165</v>
      </c>
      <c r="F50" s="69"/>
      <c r="G50" s="69"/>
      <c r="H50" s="161">
        <f>SUM(H47:H49)</f>
        <v>0</v>
      </c>
      <c r="I50" s="69"/>
      <c r="J50" s="70">
        <f>H50-E50</f>
        <v>-165</v>
      </c>
      <c r="K50" s="71"/>
      <c r="L50" s="72">
        <f>J50/E50</f>
        <v>-1</v>
      </c>
      <c r="O50" s="3"/>
      <c r="P50" s="21"/>
      <c r="Q50" s="125"/>
      <c r="R50" s="17"/>
      <c r="S50" s="17"/>
      <c r="T50" s="5"/>
      <c r="U50" s="17"/>
      <c r="V50" s="5"/>
      <c r="W50" s="6"/>
      <c r="X50" s="126"/>
      <c r="Y50" s="31"/>
    </row>
    <row r="51" spans="3:25" ht="12.75">
      <c r="C51" s="3" t="s">
        <v>60</v>
      </c>
      <c r="D51" s="21"/>
      <c r="E51" s="36"/>
      <c r="F51" s="39"/>
      <c r="G51" s="39"/>
      <c r="H51" s="159"/>
      <c r="I51" s="39"/>
      <c r="J51" s="40"/>
      <c r="K51" s="43"/>
      <c r="L51" s="46"/>
      <c r="M51" s="31"/>
      <c r="O51" s="3"/>
      <c r="P51" s="21"/>
      <c r="Q51" s="123"/>
      <c r="R51" s="14"/>
      <c r="S51" s="14"/>
      <c r="T51" s="4"/>
      <c r="U51" s="14"/>
      <c r="V51" s="4"/>
      <c r="W51" s="15"/>
      <c r="X51" s="124"/>
      <c r="Y51" s="31"/>
    </row>
    <row r="52" spans="3:25" ht="12.75">
      <c r="C52" s="3"/>
      <c r="D52" s="21" t="s">
        <v>71</v>
      </c>
      <c r="E52" s="37">
        <v>1645</v>
      </c>
      <c r="F52" s="39"/>
      <c r="G52" s="39"/>
      <c r="H52" s="159">
        <v>850</v>
      </c>
      <c r="I52" s="39"/>
      <c r="J52" s="40">
        <f aca="true" t="shared" si="0" ref="J52:J64">H52-E52</f>
        <v>-795</v>
      </c>
      <c r="K52" s="43"/>
      <c r="L52" s="57">
        <f aca="true" t="shared" si="1" ref="L52:L64">J52/E52</f>
        <v>-0.48328267477203646</v>
      </c>
      <c r="M52" s="31"/>
      <c r="O52" s="3"/>
      <c r="P52" s="21"/>
      <c r="Q52" s="125"/>
      <c r="R52" s="14"/>
      <c r="S52" s="14"/>
      <c r="T52" s="4"/>
      <c r="U52" s="14"/>
      <c r="V52" s="4"/>
      <c r="W52" s="15"/>
      <c r="X52" s="126"/>
      <c r="Y52" s="31"/>
    </row>
    <row r="53" spans="3:25" ht="12.75">
      <c r="C53" s="3"/>
      <c r="D53" s="21" t="s">
        <v>46</v>
      </c>
      <c r="E53" s="37">
        <v>300</v>
      </c>
      <c r="F53" s="39"/>
      <c r="G53" s="39"/>
      <c r="H53" s="162">
        <v>102</v>
      </c>
      <c r="I53" s="39"/>
      <c r="J53" s="40">
        <f t="shared" si="0"/>
        <v>-198</v>
      </c>
      <c r="K53" s="43"/>
      <c r="L53" s="57">
        <f t="shared" si="1"/>
        <v>-0.66</v>
      </c>
      <c r="M53" s="31"/>
      <c r="O53" s="3"/>
      <c r="P53" s="21"/>
      <c r="Q53" s="125"/>
      <c r="R53" s="14"/>
      <c r="S53" s="14"/>
      <c r="T53" s="5"/>
      <c r="U53" s="14"/>
      <c r="V53" s="4"/>
      <c r="W53" s="15"/>
      <c r="X53" s="126"/>
      <c r="Y53" s="31"/>
    </row>
    <row r="54" spans="3:25" ht="12.75">
      <c r="C54" s="3"/>
      <c r="D54" s="21" t="s">
        <v>19</v>
      </c>
      <c r="E54" s="96">
        <v>544</v>
      </c>
      <c r="F54" s="39"/>
      <c r="G54" s="39"/>
      <c r="H54" s="162">
        <v>372</v>
      </c>
      <c r="I54" s="39"/>
      <c r="J54" s="40">
        <f t="shared" si="0"/>
        <v>-172</v>
      </c>
      <c r="K54" s="43"/>
      <c r="L54" s="57">
        <f t="shared" si="1"/>
        <v>-0.3161764705882353</v>
      </c>
      <c r="M54" s="31"/>
      <c r="O54" s="3"/>
      <c r="P54" s="21"/>
      <c r="Q54" s="128"/>
      <c r="R54" s="14"/>
      <c r="S54" s="14"/>
      <c r="T54" s="5"/>
      <c r="U54" s="14"/>
      <c r="V54" s="4"/>
      <c r="W54" s="15"/>
      <c r="X54" s="126"/>
      <c r="Y54" s="31"/>
    </row>
    <row r="55" spans="3:25" ht="12.75">
      <c r="C55" s="3"/>
      <c r="D55" s="21" t="s">
        <v>20</v>
      </c>
      <c r="E55" s="53">
        <v>1435</v>
      </c>
      <c r="F55" s="39"/>
      <c r="G55" s="39"/>
      <c r="H55" s="159">
        <v>223</v>
      </c>
      <c r="I55" s="39"/>
      <c r="J55" s="40">
        <f t="shared" si="0"/>
        <v>-1212</v>
      </c>
      <c r="K55" s="43"/>
      <c r="L55" s="57">
        <f t="shared" si="1"/>
        <v>-0.8445993031358885</v>
      </c>
      <c r="M55" s="100"/>
      <c r="O55" s="3"/>
      <c r="P55" s="21"/>
      <c r="Q55" s="125"/>
      <c r="R55" s="14"/>
      <c r="S55" s="14"/>
      <c r="T55" s="4"/>
      <c r="U55" s="14"/>
      <c r="V55" s="4"/>
      <c r="W55" s="15"/>
      <c r="X55" s="126"/>
      <c r="Y55" s="100"/>
    </row>
    <row r="56" spans="3:25" ht="12.75">
      <c r="C56" s="3"/>
      <c r="D56" s="21" t="s">
        <v>21</v>
      </c>
      <c r="E56" s="41">
        <v>1492</v>
      </c>
      <c r="F56" s="39"/>
      <c r="G56" s="39"/>
      <c r="H56" s="159">
        <v>802</v>
      </c>
      <c r="I56" s="39"/>
      <c r="J56" s="40">
        <f t="shared" si="0"/>
        <v>-690</v>
      </c>
      <c r="K56" s="43"/>
      <c r="L56" s="57">
        <f t="shared" si="1"/>
        <v>-0.4624664879356568</v>
      </c>
      <c r="M56" s="100"/>
      <c r="O56" s="3"/>
      <c r="P56" s="21"/>
      <c r="Q56" s="125"/>
      <c r="R56" s="14"/>
      <c r="S56" s="14"/>
      <c r="T56" s="4"/>
      <c r="U56" s="14"/>
      <c r="V56" s="4"/>
      <c r="W56" s="15"/>
      <c r="X56" s="126"/>
      <c r="Y56" s="100"/>
    </row>
    <row r="57" spans="3:25" ht="12.75">
      <c r="C57" s="3"/>
      <c r="D57" s="21" t="s">
        <v>44</v>
      </c>
      <c r="E57" s="53">
        <v>900</v>
      </c>
      <c r="F57" s="39"/>
      <c r="G57" s="39"/>
      <c r="H57" s="162">
        <v>252</v>
      </c>
      <c r="I57" s="39"/>
      <c r="J57" s="40">
        <f t="shared" si="0"/>
        <v>-648</v>
      </c>
      <c r="K57" s="43"/>
      <c r="L57" s="57">
        <f t="shared" si="1"/>
        <v>-0.72</v>
      </c>
      <c r="M57" s="100"/>
      <c r="O57" s="3"/>
      <c r="P57" s="21"/>
      <c r="Q57" s="125"/>
      <c r="R57" s="14"/>
      <c r="S57" s="14"/>
      <c r="T57" s="5"/>
      <c r="U57" s="14"/>
      <c r="V57" s="4"/>
      <c r="W57" s="15"/>
      <c r="X57" s="126"/>
      <c r="Y57" s="100"/>
    </row>
    <row r="58" spans="3:25" ht="12.75">
      <c r="C58" s="3"/>
      <c r="D58" s="21" t="s">
        <v>49</v>
      </c>
      <c r="E58" s="53">
        <v>850</v>
      </c>
      <c r="F58" s="39"/>
      <c r="G58" s="39"/>
      <c r="H58" s="159">
        <v>272</v>
      </c>
      <c r="I58" s="39"/>
      <c r="J58" s="40">
        <f t="shared" si="0"/>
        <v>-578</v>
      </c>
      <c r="K58" s="43"/>
      <c r="L58" s="57">
        <f t="shared" si="1"/>
        <v>-0.68</v>
      </c>
      <c r="M58" s="100"/>
      <c r="O58" s="3"/>
      <c r="P58" s="21"/>
      <c r="Q58" s="125"/>
      <c r="R58" s="14"/>
      <c r="S58" s="14"/>
      <c r="T58" s="4"/>
      <c r="U58" s="14"/>
      <c r="V58" s="4"/>
      <c r="W58" s="15"/>
      <c r="X58" s="126"/>
      <c r="Y58" s="100"/>
    </row>
    <row r="59" spans="3:25" ht="12.75">
      <c r="C59" s="3"/>
      <c r="D59" s="21" t="s">
        <v>50</v>
      </c>
      <c r="E59" s="53">
        <v>496</v>
      </c>
      <c r="F59" s="39"/>
      <c r="G59" s="39"/>
      <c r="H59" s="162">
        <v>472</v>
      </c>
      <c r="I59" s="39"/>
      <c r="J59" s="40">
        <f t="shared" si="0"/>
        <v>-24</v>
      </c>
      <c r="K59" s="43"/>
      <c r="L59" s="57">
        <f t="shared" si="1"/>
        <v>-0.04838709677419355</v>
      </c>
      <c r="M59" s="100"/>
      <c r="O59" s="3"/>
      <c r="P59" s="21"/>
      <c r="Q59" s="125"/>
      <c r="R59" s="14"/>
      <c r="S59" s="14"/>
      <c r="T59" s="5"/>
      <c r="U59" s="14"/>
      <c r="V59" s="4"/>
      <c r="W59" s="15"/>
      <c r="X59" s="126"/>
      <c r="Y59" s="100"/>
    </row>
    <row r="60" spans="3:25" ht="12.75">
      <c r="C60" s="3"/>
      <c r="D60" s="26" t="s">
        <v>51</v>
      </c>
      <c r="E60" s="53">
        <v>1003</v>
      </c>
      <c r="F60" s="39"/>
      <c r="G60" s="39"/>
      <c r="H60" s="162">
        <v>352</v>
      </c>
      <c r="I60" s="39"/>
      <c r="J60" s="40">
        <f t="shared" si="0"/>
        <v>-651</v>
      </c>
      <c r="K60" s="43"/>
      <c r="L60" s="57">
        <f t="shared" si="1"/>
        <v>-0.6490528414755733</v>
      </c>
      <c r="M60" s="100"/>
      <c r="O60" s="3"/>
      <c r="P60" s="26"/>
      <c r="Q60" s="125"/>
      <c r="R60" s="14"/>
      <c r="S60" s="14"/>
      <c r="T60" s="125"/>
      <c r="U60" s="14"/>
      <c r="V60" s="4"/>
      <c r="W60" s="15"/>
      <c r="X60" s="126"/>
      <c r="Y60" s="100"/>
    </row>
    <row r="61" spans="3:25" ht="12.75">
      <c r="C61" s="3"/>
      <c r="D61" s="26" t="s">
        <v>52</v>
      </c>
      <c r="E61" s="53">
        <v>479</v>
      </c>
      <c r="F61" s="39"/>
      <c r="G61" s="39"/>
      <c r="H61" s="159">
        <v>162</v>
      </c>
      <c r="I61" s="39"/>
      <c r="J61" s="40">
        <f t="shared" si="0"/>
        <v>-317</v>
      </c>
      <c r="K61" s="43"/>
      <c r="L61" s="57">
        <f t="shared" si="1"/>
        <v>-0.6617954070981211</v>
      </c>
      <c r="M61" s="100"/>
      <c r="O61" s="3"/>
      <c r="P61" s="26"/>
      <c r="Q61" s="125"/>
      <c r="R61" s="14"/>
      <c r="S61" s="14"/>
      <c r="T61" s="4"/>
      <c r="U61" s="14"/>
      <c r="V61" s="4"/>
      <c r="W61" s="15"/>
      <c r="X61" s="126"/>
      <c r="Y61" s="100"/>
    </row>
    <row r="62" spans="3:25" ht="12.75">
      <c r="C62" s="3"/>
      <c r="D62" s="26" t="s">
        <v>180</v>
      </c>
      <c r="E62" s="37">
        <v>1818</v>
      </c>
      <c r="F62" s="39"/>
      <c r="G62" s="39"/>
      <c r="H62" s="162">
        <v>432</v>
      </c>
      <c r="I62" s="39"/>
      <c r="J62" s="40">
        <f t="shared" si="0"/>
        <v>-1386</v>
      </c>
      <c r="K62" s="43"/>
      <c r="L62" s="57">
        <f t="shared" si="1"/>
        <v>-0.7623762376237624</v>
      </c>
      <c r="M62" s="100"/>
      <c r="O62" s="3"/>
      <c r="P62" s="26"/>
      <c r="Q62" s="125"/>
      <c r="R62" s="14"/>
      <c r="S62" s="14"/>
      <c r="T62" s="5"/>
      <c r="U62" s="14"/>
      <c r="V62" s="4"/>
      <c r="W62" s="15"/>
      <c r="X62" s="126"/>
      <c r="Y62" s="100"/>
    </row>
    <row r="63" spans="3:25" ht="13.5" thickBot="1">
      <c r="C63" s="3"/>
      <c r="D63" s="26" t="s">
        <v>188</v>
      </c>
      <c r="E63" s="153">
        <v>1042</v>
      </c>
      <c r="F63" s="48"/>
      <c r="G63" s="48"/>
      <c r="H63" s="163">
        <v>904</v>
      </c>
      <c r="I63" s="48"/>
      <c r="J63" s="99">
        <f t="shared" si="0"/>
        <v>-138</v>
      </c>
      <c r="K63" s="49"/>
      <c r="L63" s="57">
        <f t="shared" si="1"/>
        <v>-0.1324376199616123</v>
      </c>
      <c r="M63" s="100"/>
      <c r="O63" s="3"/>
      <c r="P63" s="26"/>
      <c r="Q63" s="123"/>
      <c r="R63" s="14"/>
      <c r="S63" s="14"/>
      <c r="T63" s="5"/>
      <c r="U63" s="14"/>
      <c r="V63" s="4"/>
      <c r="W63" s="15"/>
      <c r="X63" s="126"/>
      <c r="Y63" s="100"/>
    </row>
    <row r="64" spans="3:25" ht="12.75">
      <c r="C64" s="3" t="s">
        <v>22</v>
      </c>
      <c r="D64" s="151"/>
      <c r="E64" s="53">
        <f>SUM(E52:E63)</f>
        <v>12004</v>
      </c>
      <c r="F64" s="54"/>
      <c r="G64" s="54"/>
      <c r="H64" s="163">
        <f>SUM(H52:H63)</f>
        <v>5195</v>
      </c>
      <c r="I64" s="54"/>
      <c r="J64" s="55">
        <f t="shared" si="0"/>
        <v>-6809</v>
      </c>
      <c r="K64" s="56"/>
      <c r="L64" s="57">
        <f t="shared" si="1"/>
        <v>-0.5672275908030656</v>
      </c>
      <c r="M64" s="152"/>
      <c r="O64" s="3"/>
      <c r="P64" s="21"/>
      <c r="Q64" s="125"/>
      <c r="R64" s="17"/>
      <c r="S64" s="17"/>
      <c r="T64" s="125"/>
      <c r="U64" s="17"/>
      <c r="V64" s="5"/>
      <c r="W64" s="6"/>
      <c r="X64" s="126"/>
      <c r="Y64" s="31"/>
    </row>
    <row r="65" spans="3:25" ht="12.75">
      <c r="C65" s="3" t="s">
        <v>160</v>
      </c>
      <c r="D65" s="21"/>
      <c r="E65" s="98"/>
      <c r="F65" s="48"/>
      <c r="G65" s="48"/>
      <c r="H65" s="164"/>
      <c r="I65" s="48"/>
      <c r="J65" s="99"/>
      <c r="K65" s="49"/>
      <c r="L65" s="150"/>
      <c r="M65" s="31"/>
      <c r="O65" s="3"/>
      <c r="P65" s="21"/>
      <c r="Q65" s="123"/>
      <c r="R65" s="14"/>
      <c r="S65" s="14"/>
      <c r="T65" s="4"/>
      <c r="U65" s="14"/>
      <c r="V65" s="4"/>
      <c r="W65" s="15"/>
      <c r="X65" s="124"/>
      <c r="Y65" s="31"/>
    </row>
    <row r="66" spans="3:25" ht="13.5" thickBot="1">
      <c r="C66" s="3"/>
      <c r="D66" s="21" t="s">
        <v>74</v>
      </c>
      <c r="E66" s="36">
        <v>0</v>
      </c>
      <c r="F66" s="64"/>
      <c r="G66" s="39"/>
      <c r="H66" s="159">
        <v>425</v>
      </c>
      <c r="I66" s="39"/>
      <c r="J66" s="40">
        <f>H66-E66</f>
        <v>425</v>
      </c>
      <c r="K66" s="43"/>
      <c r="L66" s="46">
        <v>0</v>
      </c>
      <c r="M66" s="31"/>
      <c r="O66" s="3"/>
      <c r="P66" s="21"/>
      <c r="Q66" s="123"/>
      <c r="R66" s="14"/>
      <c r="S66" s="14"/>
      <c r="T66" s="4"/>
      <c r="U66" s="14"/>
      <c r="V66" s="4"/>
      <c r="W66" s="15"/>
      <c r="X66" s="124"/>
      <c r="Y66" s="31"/>
    </row>
    <row r="67" spans="3:25" ht="12.75">
      <c r="C67" s="3" t="s">
        <v>185</v>
      </c>
      <c r="D67" s="21"/>
      <c r="E67" s="68">
        <f>SUM(E66:E66)</f>
        <v>0</v>
      </c>
      <c r="F67" s="69"/>
      <c r="G67" s="69"/>
      <c r="H67" s="161">
        <f>SUM(H66:H66)</f>
        <v>425</v>
      </c>
      <c r="I67" s="69"/>
      <c r="J67" s="70">
        <f>H67-E67</f>
        <v>425</v>
      </c>
      <c r="K67" s="71"/>
      <c r="L67" s="72">
        <v>0</v>
      </c>
      <c r="M67" s="31"/>
      <c r="O67" s="3"/>
      <c r="P67" s="21"/>
      <c r="Q67" s="125"/>
      <c r="R67" s="17"/>
      <c r="S67" s="17"/>
      <c r="T67" s="5"/>
      <c r="U67" s="17"/>
      <c r="V67" s="5"/>
      <c r="W67" s="6"/>
      <c r="X67" s="126"/>
      <c r="Y67" s="31"/>
    </row>
    <row r="68" spans="3:25" ht="12.75">
      <c r="C68" s="3" t="s">
        <v>23</v>
      </c>
      <c r="D68" s="21"/>
      <c r="E68" s="36"/>
      <c r="F68" s="39"/>
      <c r="G68" s="39"/>
      <c r="H68" s="159"/>
      <c r="I68" s="39"/>
      <c r="J68" s="40"/>
      <c r="K68" s="43"/>
      <c r="L68" s="46"/>
      <c r="M68" s="31"/>
      <c r="O68" s="3"/>
      <c r="P68" s="21"/>
      <c r="Q68" s="123"/>
      <c r="R68" s="14"/>
      <c r="S68" s="14"/>
      <c r="T68" s="4"/>
      <c r="U68" s="14"/>
      <c r="V68" s="4"/>
      <c r="W68" s="15"/>
      <c r="X68" s="124"/>
      <c r="Y68" s="31"/>
    </row>
    <row r="69" spans="3:25" ht="12.75">
      <c r="C69" s="3"/>
      <c r="D69" s="168" t="s">
        <v>202</v>
      </c>
      <c r="E69" s="40">
        <v>0</v>
      </c>
      <c r="F69" s="39"/>
      <c r="G69" s="39"/>
      <c r="H69" s="159">
        <v>0</v>
      </c>
      <c r="I69" s="39"/>
      <c r="J69" s="40">
        <f>H69-E69</f>
        <v>0</v>
      </c>
      <c r="K69" s="43"/>
      <c r="L69" s="46">
        <v>0</v>
      </c>
      <c r="M69" s="31"/>
      <c r="O69" s="3"/>
      <c r="P69" s="21"/>
      <c r="Q69" s="123"/>
      <c r="R69" s="14"/>
      <c r="S69" s="14"/>
      <c r="T69" s="4"/>
      <c r="U69" s="14"/>
      <c r="V69" s="4"/>
      <c r="W69" s="15"/>
      <c r="X69" s="124"/>
      <c r="Y69" s="31"/>
    </row>
    <row r="70" spans="3:25" ht="12.75">
      <c r="C70" s="3"/>
      <c r="D70" s="21" t="s">
        <v>67</v>
      </c>
      <c r="E70" s="40">
        <v>100</v>
      </c>
      <c r="F70" s="39"/>
      <c r="G70" s="39"/>
      <c r="H70" s="159">
        <v>110</v>
      </c>
      <c r="I70" s="39"/>
      <c r="J70" s="40">
        <f>H70-E70</f>
        <v>10</v>
      </c>
      <c r="K70" s="43"/>
      <c r="L70" s="47">
        <v>0</v>
      </c>
      <c r="M70" s="31"/>
      <c r="O70" s="3"/>
      <c r="P70" s="21"/>
      <c r="Q70" s="123"/>
      <c r="R70" s="14"/>
      <c r="S70" s="14"/>
      <c r="T70" s="4"/>
      <c r="U70" s="14"/>
      <c r="V70" s="4"/>
      <c r="W70" s="15"/>
      <c r="X70" s="127"/>
      <c r="Y70" s="31"/>
    </row>
    <row r="71" spans="3:25" ht="13.5" thickBot="1">
      <c r="C71" s="3"/>
      <c r="D71" s="21" t="s">
        <v>24</v>
      </c>
      <c r="E71" s="65">
        <v>100</v>
      </c>
      <c r="F71" s="64"/>
      <c r="G71" s="64"/>
      <c r="H71" s="160">
        <v>100</v>
      </c>
      <c r="I71" s="64"/>
      <c r="J71" s="65">
        <f>H71-E71</f>
        <v>0</v>
      </c>
      <c r="K71" s="66"/>
      <c r="L71" s="67">
        <v>1</v>
      </c>
      <c r="M71" s="31"/>
      <c r="O71" s="3"/>
      <c r="P71" s="21"/>
      <c r="Q71" s="123"/>
      <c r="R71" s="14"/>
      <c r="S71" s="14"/>
      <c r="T71" s="4"/>
      <c r="U71" s="14"/>
      <c r="V71" s="4"/>
      <c r="W71" s="15"/>
      <c r="X71" s="124"/>
      <c r="Y71" s="31"/>
    </row>
    <row r="72" spans="3:25" ht="12.75">
      <c r="C72" s="3" t="s">
        <v>25</v>
      </c>
      <c r="D72" s="21"/>
      <c r="E72" s="68">
        <f>SUM(E69:E71)</f>
        <v>200</v>
      </c>
      <c r="F72" s="69"/>
      <c r="G72" s="69"/>
      <c r="H72" s="161">
        <f>SUM(H69:H71)</f>
        <v>210</v>
      </c>
      <c r="I72" s="69"/>
      <c r="J72" s="70">
        <f>SUM(J69:J71)</f>
        <v>10</v>
      </c>
      <c r="K72" s="71"/>
      <c r="L72" s="72">
        <v>1</v>
      </c>
      <c r="M72" s="31"/>
      <c r="O72" s="3"/>
      <c r="P72" s="21"/>
      <c r="Q72" s="125"/>
      <c r="R72" s="17"/>
      <c r="S72" s="17"/>
      <c r="T72" s="5"/>
      <c r="U72" s="17"/>
      <c r="V72" s="5"/>
      <c r="W72" s="6"/>
      <c r="X72" s="126"/>
      <c r="Y72" s="31"/>
    </row>
    <row r="73" spans="3:25" ht="12.75">
      <c r="C73" s="3" t="s">
        <v>26</v>
      </c>
      <c r="D73" s="21"/>
      <c r="E73" s="36"/>
      <c r="F73" s="39"/>
      <c r="G73" s="39"/>
      <c r="H73" s="159"/>
      <c r="I73" s="39"/>
      <c r="J73" s="40"/>
      <c r="K73" s="43"/>
      <c r="L73" s="46"/>
      <c r="M73" s="31"/>
      <c r="O73" s="3"/>
      <c r="P73" s="21"/>
      <c r="Q73" s="123"/>
      <c r="R73" s="14"/>
      <c r="S73" s="14"/>
      <c r="T73" s="4"/>
      <c r="U73" s="14"/>
      <c r="V73" s="4"/>
      <c r="W73" s="15"/>
      <c r="X73" s="124"/>
      <c r="Y73" s="31"/>
    </row>
    <row r="74" spans="3:25" ht="12.75">
      <c r="C74" s="3"/>
      <c r="D74" s="21" t="s">
        <v>27</v>
      </c>
      <c r="E74" s="36">
        <v>450</v>
      </c>
      <c r="F74" s="39"/>
      <c r="G74" s="39"/>
      <c r="H74" s="159">
        <v>450</v>
      </c>
      <c r="I74" s="39"/>
      <c r="J74" s="40">
        <f aca="true" t="shared" si="2" ref="J74:J84">H74-E74</f>
        <v>0</v>
      </c>
      <c r="K74" s="43"/>
      <c r="L74" s="46">
        <f>J74/E74</f>
        <v>0</v>
      </c>
      <c r="M74" s="31"/>
      <c r="O74" s="3"/>
      <c r="P74" s="21"/>
      <c r="Q74" s="123"/>
      <c r="R74" s="14"/>
      <c r="S74" s="14"/>
      <c r="T74" s="4"/>
      <c r="U74" s="14"/>
      <c r="V74" s="4"/>
      <c r="W74" s="15"/>
      <c r="X74" s="124"/>
      <c r="Y74" s="31"/>
    </row>
    <row r="75" spans="3:25" ht="12.75">
      <c r="C75" s="3"/>
      <c r="D75" s="21" t="s">
        <v>68</v>
      </c>
      <c r="E75" s="36">
        <v>300</v>
      </c>
      <c r="F75" s="39"/>
      <c r="G75" s="39"/>
      <c r="H75" s="159">
        <v>0</v>
      </c>
      <c r="I75" s="39"/>
      <c r="J75" s="40">
        <f t="shared" si="2"/>
        <v>-300</v>
      </c>
      <c r="K75" s="43"/>
      <c r="L75" s="46">
        <f>J75/E75</f>
        <v>-1</v>
      </c>
      <c r="M75" s="31"/>
      <c r="O75" s="3"/>
      <c r="P75" s="21"/>
      <c r="Q75" s="123"/>
      <c r="R75" s="14"/>
      <c r="S75" s="14"/>
      <c r="T75" s="4"/>
      <c r="U75" s="14"/>
      <c r="V75" s="4"/>
      <c r="W75" s="15"/>
      <c r="X75" s="124"/>
      <c r="Y75" s="31"/>
    </row>
    <row r="76" spans="3:25" ht="12.75">
      <c r="C76" s="3"/>
      <c r="D76" s="21" t="s">
        <v>45</v>
      </c>
      <c r="E76" s="36">
        <v>860</v>
      </c>
      <c r="F76" s="39"/>
      <c r="G76" s="39"/>
      <c r="H76" s="159">
        <v>600</v>
      </c>
      <c r="I76" s="39"/>
      <c r="J76" s="40">
        <f t="shared" si="2"/>
        <v>-260</v>
      </c>
      <c r="K76" s="43"/>
      <c r="L76" s="46">
        <v>0</v>
      </c>
      <c r="O76" s="3"/>
      <c r="P76" s="21"/>
      <c r="Q76" s="123"/>
      <c r="R76" s="14"/>
      <c r="S76" s="14"/>
      <c r="T76" s="4"/>
      <c r="U76" s="14"/>
      <c r="V76" s="4"/>
      <c r="W76" s="15"/>
      <c r="X76" s="124"/>
      <c r="Y76" s="31"/>
    </row>
    <row r="77" spans="3:25" ht="12.75">
      <c r="C77" s="3"/>
      <c r="D77" s="21" t="s">
        <v>28</v>
      </c>
      <c r="E77" s="36">
        <v>350</v>
      </c>
      <c r="F77" s="39"/>
      <c r="G77" s="39"/>
      <c r="H77" s="159">
        <v>400</v>
      </c>
      <c r="I77" s="39"/>
      <c r="J77" s="40">
        <f t="shared" si="2"/>
        <v>50</v>
      </c>
      <c r="K77" s="43"/>
      <c r="L77" s="46">
        <f>J77/E77</f>
        <v>0.14285714285714285</v>
      </c>
      <c r="O77" s="3"/>
      <c r="P77" s="21"/>
      <c r="Q77" s="123"/>
      <c r="R77" s="14"/>
      <c r="S77" s="14"/>
      <c r="T77" s="4"/>
      <c r="U77" s="14"/>
      <c r="V77" s="4"/>
      <c r="W77" s="15"/>
      <c r="X77" s="124"/>
      <c r="Y77" s="31"/>
    </row>
    <row r="78" spans="3:25" ht="12.75">
      <c r="C78" s="3"/>
      <c r="D78" s="21" t="s">
        <v>162</v>
      </c>
      <c r="E78" s="36">
        <v>450</v>
      </c>
      <c r="F78" s="39"/>
      <c r="G78" s="39"/>
      <c r="H78" s="159">
        <v>375</v>
      </c>
      <c r="I78" s="39"/>
      <c r="J78" s="40">
        <f t="shared" si="2"/>
        <v>-75</v>
      </c>
      <c r="K78" s="43"/>
      <c r="L78" s="46">
        <f>J78/E78</f>
        <v>-0.16666666666666666</v>
      </c>
      <c r="O78" s="3"/>
      <c r="P78" s="21"/>
      <c r="Q78" s="123"/>
      <c r="R78" s="14"/>
      <c r="S78" s="14"/>
      <c r="T78" s="4"/>
      <c r="U78" s="14"/>
      <c r="V78" s="4"/>
      <c r="W78" s="15"/>
      <c r="X78" s="124"/>
      <c r="Y78" s="31"/>
    </row>
    <row r="79" spans="3:25" ht="12.75">
      <c r="C79" s="3"/>
      <c r="D79" s="21" t="s">
        <v>73</v>
      </c>
      <c r="E79" s="36">
        <v>0</v>
      </c>
      <c r="F79" s="39"/>
      <c r="G79" s="39"/>
      <c r="H79" s="159">
        <v>0</v>
      </c>
      <c r="I79" s="39"/>
      <c r="J79" s="40">
        <f t="shared" si="2"/>
        <v>0</v>
      </c>
      <c r="K79" s="43"/>
      <c r="L79" s="46">
        <v>0</v>
      </c>
      <c r="O79" s="3"/>
      <c r="P79" s="21"/>
      <c r="Q79" s="123"/>
      <c r="R79" s="14"/>
      <c r="S79" s="14"/>
      <c r="T79" s="4"/>
      <c r="U79" s="14"/>
      <c r="V79" s="4"/>
      <c r="W79" s="15"/>
      <c r="X79" s="124"/>
      <c r="Y79" s="31"/>
    </row>
    <row r="80" spans="3:25" ht="12.75">
      <c r="C80" s="3"/>
      <c r="D80" s="21" t="s">
        <v>164</v>
      </c>
      <c r="E80" s="40">
        <v>1000</v>
      </c>
      <c r="F80" s="39"/>
      <c r="G80" s="39"/>
      <c r="H80" s="159">
        <v>1000</v>
      </c>
      <c r="I80" s="39"/>
      <c r="J80" s="40">
        <f t="shared" si="2"/>
        <v>0</v>
      </c>
      <c r="K80" s="43"/>
      <c r="L80" s="146">
        <f>J80/E80</f>
        <v>0</v>
      </c>
      <c r="O80" s="3"/>
      <c r="P80" s="21"/>
      <c r="Q80" s="123"/>
      <c r="R80" s="14"/>
      <c r="S80" s="14"/>
      <c r="T80" s="4"/>
      <c r="U80" s="14"/>
      <c r="V80" s="4"/>
      <c r="W80" s="15"/>
      <c r="X80" s="124"/>
      <c r="Y80" s="31"/>
    </row>
    <row r="81" spans="3:25" ht="12.75">
      <c r="C81" s="3"/>
      <c r="D81" s="21" t="s">
        <v>165</v>
      </c>
      <c r="E81" s="36">
        <v>450</v>
      </c>
      <c r="F81" s="39"/>
      <c r="G81" s="39"/>
      <c r="H81" s="159">
        <v>0</v>
      </c>
      <c r="I81" s="39"/>
      <c r="J81" s="40">
        <f t="shared" si="2"/>
        <v>-450</v>
      </c>
      <c r="K81" s="43"/>
      <c r="L81" s="46">
        <f>J81/E81</f>
        <v>-1</v>
      </c>
      <c r="O81" s="3"/>
      <c r="P81" s="21"/>
      <c r="Q81" s="123"/>
      <c r="R81" s="14"/>
      <c r="S81" s="14"/>
      <c r="T81" s="4"/>
      <c r="U81" s="14"/>
      <c r="V81" s="4"/>
      <c r="W81" s="15"/>
      <c r="X81" s="124"/>
      <c r="Y81" s="31"/>
    </row>
    <row r="82" spans="3:25" ht="12.75">
      <c r="C82" s="3"/>
      <c r="D82" s="21" t="s">
        <v>169</v>
      </c>
      <c r="E82" s="36">
        <v>300</v>
      </c>
      <c r="F82" s="39"/>
      <c r="G82" s="39"/>
      <c r="H82" s="159">
        <v>0</v>
      </c>
      <c r="I82" s="39"/>
      <c r="J82" s="40">
        <f t="shared" si="2"/>
        <v>-300</v>
      </c>
      <c r="K82" s="43"/>
      <c r="L82" s="46">
        <f>J82/E82</f>
        <v>-1</v>
      </c>
      <c r="O82" s="3"/>
      <c r="P82" s="21"/>
      <c r="Q82" s="123"/>
      <c r="R82" s="14"/>
      <c r="S82" s="14"/>
      <c r="T82" s="4"/>
      <c r="U82" s="14"/>
      <c r="V82" s="4"/>
      <c r="W82" s="15"/>
      <c r="X82" s="124"/>
      <c r="Y82" s="31"/>
    </row>
    <row r="83" spans="3:25" ht="13.5" thickBot="1">
      <c r="C83" s="3"/>
      <c r="D83" s="21" t="s">
        <v>172</v>
      </c>
      <c r="E83" s="63">
        <v>0</v>
      </c>
      <c r="F83" s="64"/>
      <c r="G83" s="64"/>
      <c r="H83" s="160">
        <v>0</v>
      </c>
      <c r="I83" s="64"/>
      <c r="J83" s="65">
        <f t="shared" si="2"/>
        <v>0</v>
      </c>
      <c r="K83" s="66"/>
      <c r="L83" s="67" t="e">
        <f>J83/E83</f>
        <v>#DIV/0!</v>
      </c>
      <c r="O83" s="3"/>
      <c r="P83" s="21"/>
      <c r="Q83" s="123"/>
      <c r="R83" s="14"/>
      <c r="S83" s="14"/>
      <c r="T83" s="4"/>
      <c r="U83" s="14"/>
      <c r="V83" s="4"/>
      <c r="W83" s="15"/>
      <c r="X83" s="124"/>
      <c r="Y83" s="31"/>
    </row>
    <row r="84" spans="3:25" ht="12.75">
      <c r="C84" s="3" t="s">
        <v>29</v>
      </c>
      <c r="D84" s="21"/>
      <c r="E84" s="68">
        <f>SUM(E74:E83)</f>
        <v>4160</v>
      </c>
      <c r="F84" s="69"/>
      <c r="G84" s="69"/>
      <c r="H84" s="161">
        <f>SUM(H74:H83)</f>
        <v>2825</v>
      </c>
      <c r="I84" s="69"/>
      <c r="J84" s="70">
        <f t="shared" si="2"/>
        <v>-1335</v>
      </c>
      <c r="K84" s="71"/>
      <c r="L84" s="72">
        <f>J84/E84</f>
        <v>-0.32091346153846156</v>
      </c>
      <c r="O84" s="3"/>
      <c r="P84" s="21"/>
      <c r="Q84" s="125"/>
      <c r="R84" s="17"/>
      <c r="S84" s="17"/>
      <c r="T84" s="5"/>
      <c r="U84" s="17"/>
      <c r="V84" s="5"/>
      <c r="W84" s="6"/>
      <c r="X84" s="126"/>
      <c r="Y84" s="31"/>
    </row>
    <row r="85" spans="3:25" ht="12.75">
      <c r="C85" s="3" t="s">
        <v>48</v>
      </c>
      <c r="D85" s="21" t="s">
        <v>47</v>
      </c>
      <c r="E85" s="36"/>
      <c r="F85" s="39"/>
      <c r="G85" s="39"/>
      <c r="H85" s="159"/>
      <c r="I85" s="39"/>
      <c r="J85" s="40"/>
      <c r="K85" s="43"/>
      <c r="L85" s="46"/>
      <c r="O85" s="3"/>
      <c r="P85" s="21"/>
      <c r="Q85" s="123"/>
      <c r="R85" s="14"/>
      <c r="S85" s="14"/>
      <c r="T85" s="4"/>
      <c r="U85" s="14"/>
      <c r="V85" s="4"/>
      <c r="W85" s="15"/>
      <c r="X85" s="124"/>
      <c r="Y85" s="31"/>
    </row>
    <row r="86" spans="3:25" ht="12.75">
      <c r="C86" s="3"/>
      <c r="D86" s="21" t="s">
        <v>30</v>
      </c>
      <c r="E86" s="36">
        <v>2500</v>
      </c>
      <c r="F86" s="39"/>
      <c r="G86" s="39"/>
      <c r="H86" s="159">
        <v>1500</v>
      </c>
      <c r="I86" s="39"/>
      <c r="J86" s="40">
        <f aca="true" t="shared" si="3" ref="J86:J104">H86-E86</f>
        <v>-1000</v>
      </c>
      <c r="K86" s="43"/>
      <c r="L86" s="46">
        <f aca="true" t="shared" si="4" ref="L86:L104">J86/E86</f>
        <v>-0.4</v>
      </c>
      <c r="O86" s="3"/>
      <c r="P86" s="21"/>
      <c r="Q86" s="123"/>
      <c r="R86" s="14"/>
      <c r="S86" s="14"/>
      <c r="T86" s="4"/>
      <c r="U86" s="14"/>
      <c r="V86" s="4"/>
      <c r="W86" s="15"/>
      <c r="X86" s="124"/>
      <c r="Y86" s="31"/>
    </row>
    <row r="87" spans="3:25" ht="12.75">
      <c r="C87" s="3"/>
      <c r="D87" s="21" t="s">
        <v>31</v>
      </c>
      <c r="E87" s="36">
        <v>50</v>
      </c>
      <c r="F87" s="39"/>
      <c r="G87" s="39"/>
      <c r="H87" s="159">
        <v>0</v>
      </c>
      <c r="I87" s="39"/>
      <c r="J87" s="40">
        <f t="shared" si="3"/>
        <v>-50</v>
      </c>
      <c r="K87" s="43"/>
      <c r="L87" s="46">
        <f t="shared" si="4"/>
        <v>-1</v>
      </c>
      <c r="O87" s="3"/>
      <c r="P87" s="21"/>
      <c r="Q87" s="123"/>
      <c r="R87" s="14"/>
      <c r="S87" s="14"/>
      <c r="T87" s="4"/>
      <c r="U87" s="14"/>
      <c r="V87" s="4"/>
      <c r="W87" s="15"/>
      <c r="X87" s="124"/>
      <c r="Y87" s="31"/>
    </row>
    <row r="88" spans="3:25" ht="12.75">
      <c r="C88" s="3"/>
      <c r="D88" s="21" t="s">
        <v>63</v>
      </c>
      <c r="E88" s="36">
        <v>500</v>
      </c>
      <c r="F88" s="39"/>
      <c r="G88" s="39"/>
      <c r="H88" s="159">
        <v>0</v>
      </c>
      <c r="I88" s="39"/>
      <c r="J88" s="40">
        <f t="shared" si="3"/>
        <v>-500</v>
      </c>
      <c r="K88" s="43"/>
      <c r="L88" s="46">
        <f t="shared" si="4"/>
        <v>-1</v>
      </c>
      <c r="O88" s="3"/>
      <c r="P88" s="21"/>
      <c r="Q88" s="123"/>
      <c r="R88" s="14"/>
      <c r="S88" s="14"/>
      <c r="T88" s="4"/>
      <c r="U88" s="14"/>
      <c r="V88" s="4"/>
      <c r="W88" s="15"/>
      <c r="X88" s="124"/>
      <c r="Y88" s="31"/>
    </row>
    <row r="89" spans="3:25" ht="12.75">
      <c r="C89" s="3"/>
      <c r="D89" s="21" t="s">
        <v>32</v>
      </c>
      <c r="E89" s="36">
        <v>1300</v>
      </c>
      <c r="F89" s="39"/>
      <c r="G89" s="39"/>
      <c r="H89" s="159">
        <v>0</v>
      </c>
      <c r="I89" s="39"/>
      <c r="J89" s="40">
        <f t="shared" si="3"/>
        <v>-1300</v>
      </c>
      <c r="K89" s="43"/>
      <c r="L89" s="46">
        <f t="shared" si="4"/>
        <v>-1</v>
      </c>
      <c r="O89" s="3"/>
      <c r="P89" s="21"/>
      <c r="Q89" s="123"/>
      <c r="R89" s="14"/>
      <c r="S89" s="14"/>
      <c r="T89" s="4"/>
      <c r="U89" s="14"/>
      <c r="V89" s="4"/>
      <c r="W89" s="15"/>
      <c r="X89" s="124"/>
      <c r="Y89" s="31"/>
    </row>
    <row r="90" spans="3:25" ht="12.75">
      <c r="C90" s="3"/>
      <c r="D90" s="21" t="s">
        <v>33</v>
      </c>
      <c r="E90" s="36">
        <v>100</v>
      </c>
      <c r="F90" s="39"/>
      <c r="G90" s="39"/>
      <c r="H90" s="159">
        <v>100</v>
      </c>
      <c r="I90" s="39"/>
      <c r="J90" s="40">
        <f t="shared" si="3"/>
        <v>0</v>
      </c>
      <c r="K90" s="43"/>
      <c r="L90" s="46">
        <f t="shared" si="4"/>
        <v>0</v>
      </c>
      <c r="O90" s="3"/>
      <c r="P90" s="21"/>
      <c r="Q90" s="123"/>
      <c r="R90" s="14"/>
      <c r="S90" s="14"/>
      <c r="T90" s="4"/>
      <c r="U90" s="14"/>
      <c r="V90" s="4"/>
      <c r="W90" s="15"/>
      <c r="X90" s="124"/>
      <c r="Y90" s="31"/>
    </row>
    <row r="91" spans="3:25" ht="12.75">
      <c r="C91" s="3"/>
      <c r="D91" s="21" t="s">
        <v>34</v>
      </c>
      <c r="E91" s="36">
        <v>150</v>
      </c>
      <c r="F91" s="39"/>
      <c r="G91" s="39"/>
      <c r="H91" s="159">
        <v>0</v>
      </c>
      <c r="I91" s="39"/>
      <c r="J91" s="40">
        <f t="shared" si="3"/>
        <v>-150</v>
      </c>
      <c r="K91" s="43"/>
      <c r="L91" s="46">
        <f t="shared" si="4"/>
        <v>-1</v>
      </c>
      <c r="O91" s="3"/>
      <c r="P91" s="21"/>
      <c r="Q91" s="123"/>
      <c r="R91" s="14"/>
      <c r="S91" s="14"/>
      <c r="T91" s="4"/>
      <c r="U91" s="14"/>
      <c r="V91" s="4"/>
      <c r="W91" s="15"/>
      <c r="X91" s="124"/>
      <c r="Y91" s="31"/>
    </row>
    <row r="92" spans="3:25" ht="12.75">
      <c r="C92" s="3"/>
      <c r="D92" s="21" t="s">
        <v>35</v>
      </c>
      <c r="E92" s="36">
        <v>200</v>
      </c>
      <c r="F92" s="39"/>
      <c r="G92" s="39"/>
      <c r="H92" s="159">
        <v>200</v>
      </c>
      <c r="I92" s="39"/>
      <c r="J92" s="40">
        <f t="shared" si="3"/>
        <v>0</v>
      </c>
      <c r="K92" s="43"/>
      <c r="L92" s="46">
        <f t="shared" si="4"/>
        <v>0</v>
      </c>
      <c r="O92" s="3"/>
      <c r="P92" s="21"/>
      <c r="Q92" s="123"/>
      <c r="R92" s="14"/>
      <c r="S92" s="14"/>
      <c r="T92" s="123"/>
      <c r="U92" s="14"/>
      <c r="V92" s="4"/>
      <c r="W92" s="15"/>
      <c r="X92" s="124"/>
      <c r="Y92" s="31"/>
    </row>
    <row r="93" spans="3:25" ht="12.75">
      <c r="C93" s="3"/>
      <c r="D93" s="21" t="s">
        <v>69</v>
      </c>
      <c r="E93" s="36">
        <v>80</v>
      </c>
      <c r="F93" s="39"/>
      <c r="G93" s="39"/>
      <c r="H93" s="159">
        <v>80</v>
      </c>
      <c r="I93" s="39"/>
      <c r="J93" s="40">
        <f t="shared" si="3"/>
        <v>0</v>
      </c>
      <c r="K93" s="43"/>
      <c r="L93" s="46">
        <f t="shared" si="4"/>
        <v>0</v>
      </c>
      <c r="O93" s="3"/>
      <c r="P93" s="21"/>
      <c r="Q93" s="123"/>
      <c r="R93" s="14"/>
      <c r="S93" s="14"/>
      <c r="T93" s="4"/>
      <c r="U93" s="14"/>
      <c r="V93" s="4"/>
      <c r="W93" s="15"/>
      <c r="X93" s="124"/>
      <c r="Y93" s="31"/>
    </row>
    <row r="94" spans="3:25" ht="12.75">
      <c r="C94" s="1"/>
      <c r="D94" s="21" t="s">
        <v>36</v>
      </c>
      <c r="E94" s="36">
        <v>0</v>
      </c>
      <c r="F94" s="39"/>
      <c r="G94" s="39"/>
      <c r="H94" s="159">
        <v>50</v>
      </c>
      <c r="I94" s="39"/>
      <c r="J94" s="40">
        <f t="shared" si="3"/>
        <v>50</v>
      </c>
      <c r="K94" s="43"/>
      <c r="L94" s="46" t="e">
        <f t="shared" si="4"/>
        <v>#DIV/0!</v>
      </c>
      <c r="O94" s="1"/>
      <c r="P94" s="21"/>
      <c r="Q94" s="123"/>
      <c r="R94" s="14"/>
      <c r="S94" s="14"/>
      <c r="T94" s="4"/>
      <c r="U94" s="14"/>
      <c r="V94" s="4"/>
      <c r="W94" s="15"/>
      <c r="X94" s="124"/>
      <c r="Y94" s="31"/>
    </row>
    <row r="95" spans="3:25" ht="12.75">
      <c r="C95" s="1"/>
      <c r="D95" s="21" t="s">
        <v>53</v>
      </c>
      <c r="E95" s="36">
        <v>400</v>
      </c>
      <c r="F95" s="39"/>
      <c r="G95" s="39"/>
      <c r="H95" s="159">
        <v>450</v>
      </c>
      <c r="I95" s="39"/>
      <c r="J95" s="40">
        <f t="shared" si="3"/>
        <v>50</v>
      </c>
      <c r="K95" s="43"/>
      <c r="L95" s="46">
        <f t="shared" si="4"/>
        <v>0.125</v>
      </c>
      <c r="O95" s="1"/>
      <c r="P95" s="21"/>
      <c r="Q95" s="123"/>
      <c r="R95" s="14"/>
      <c r="S95" s="14"/>
      <c r="T95" s="4"/>
      <c r="U95" s="14"/>
      <c r="V95" s="4"/>
      <c r="W95" s="15"/>
      <c r="X95" s="124"/>
      <c r="Y95" s="31"/>
    </row>
    <row r="96" spans="3:25" ht="12.75">
      <c r="C96" s="3"/>
      <c r="D96" s="21" t="s">
        <v>54</v>
      </c>
      <c r="E96" s="36">
        <v>1278</v>
      </c>
      <c r="F96" s="39"/>
      <c r="G96" s="39"/>
      <c r="H96" s="159">
        <v>1278</v>
      </c>
      <c r="I96" s="39"/>
      <c r="J96" s="40">
        <f t="shared" si="3"/>
        <v>0</v>
      </c>
      <c r="K96" s="43"/>
      <c r="L96" s="46">
        <f t="shared" si="4"/>
        <v>0</v>
      </c>
      <c r="O96" s="3"/>
      <c r="P96" s="21"/>
      <c r="Q96" s="123"/>
      <c r="R96" s="14"/>
      <c r="S96" s="14"/>
      <c r="T96" s="4"/>
      <c r="U96" s="14"/>
      <c r="V96" s="4"/>
      <c r="W96" s="15"/>
      <c r="X96" s="124"/>
      <c r="Y96" s="31"/>
    </row>
    <row r="97" spans="3:25" ht="12.75">
      <c r="C97" s="3"/>
      <c r="D97" s="21" t="s">
        <v>55</v>
      </c>
      <c r="E97" s="36">
        <v>150</v>
      </c>
      <c r="F97" s="39"/>
      <c r="G97" s="39"/>
      <c r="H97" s="159">
        <v>150</v>
      </c>
      <c r="I97" s="39"/>
      <c r="J97" s="40">
        <f t="shared" si="3"/>
        <v>0</v>
      </c>
      <c r="K97" s="43"/>
      <c r="L97" s="46">
        <f t="shared" si="4"/>
        <v>0</v>
      </c>
      <c r="O97" s="3"/>
      <c r="P97" s="21"/>
      <c r="Q97" s="123"/>
      <c r="R97" s="14"/>
      <c r="S97" s="14"/>
      <c r="T97" s="4"/>
      <c r="U97" s="14"/>
      <c r="V97" s="4"/>
      <c r="W97" s="15"/>
      <c r="X97" s="124"/>
      <c r="Y97" s="31"/>
    </row>
    <row r="98" spans="3:25" ht="12.75">
      <c r="C98" s="3"/>
      <c r="D98" s="21" t="s">
        <v>56</v>
      </c>
      <c r="E98" s="36">
        <v>150</v>
      </c>
      <c r="F98" s="39"/>
      <c r="G98" s="39"/>
      <c r="H98" s="159">
        <v>150</v>
      </c>
      <c r="I98" s="39"/>
      <c r="J98" s="40">
        <f t="shared" si="3"/>
        <v>0</v>
      </c>
      <c r="K98" s="43"/>
      <c r="L98" s="46">
        <f t="shared" si="4"/>
        <v>0</v>
      </c>
      <c r="O98" s="3"/>
      <c r="P98" s="21"/>
      <c r="Q98" s="123"/>
      <c r="R98" s="14"/>
      <c r="S98" s="14"/>
      <c r="T98" s="4"/>
      <c r="U98" s="14"/>
      <c r="V98" s="4"/>
      <c r="W98" s="15"/>
      <c r="X98" s="124"/>
      <c r="Y98" s="31"/>
    </row>
    <row r="99" spans="3:25" ht="12.75">
      <c r="C99" s="3"/>
      <c r="D99" s="21" t="s">
        <v>57</v>
      </c>
      <c r="E99" s="36">
        <v>1800</v>
      </c>
      <c r="F99" s="39"/>
      <c r="G99" s="39"/>
      <c r="H99" s="159">
        <v>1850</v>
      </c>
      <c r="I99" s="39"/>
      <c r="J99" s="40">
        <f t="shared" si="3"/>
        <v>50</v>
      </c>
      <c r="K99" s="43"/>
      <c r="L99" s="46">
        <f t="shared" si="4"/>
        <v>0.027777777777777776</v>
      </c>
      <c r="O99" s="3"/>
      <c r="P99" s="21"/>
      <c r="Q99" s="123"/>
      <c r="R99" s="14"/>
      <c r="S99" s="14"/>
      <c r="T99" s="4"/>
      <c r="U99" s="14"/>
      <c r="V99" s="4"/>
      <c r="W99" s="15"/>
      <c r="X99" s="124"/>
      <c r="Y99" s="31"/>
    </row>
    <row r="100" spans="3:25" ht="12.75">
      <c r="C100" s="3"/>
      <c r="D100" s="21" t="s">
        <v>58</v>
      </c>
      <c r="E100" s="36">
        <v>4200</v>
      </c>
      <c r="F100" s="39"/>
      <c r="G100" s="39"/>
      <c r="H100" s="159">
        <v>4500</v>
      </c>
      <c r="I100" s="39"/>
      <c r="J100" s="40">
        <f t="shared" si="3"/>
        <v>300</v>
      </c>
      <c r="K100" s="43"/>
      <c r="L100" s="46">
        <f t="shared" si="4"/>
        <v>0.07142857142857142</v>
      </c>
      <c r="O100" s="3"/>
      <c r="P100" s="21"/>
      <c r="Q100" s="123"/>
      <c r="R100" s="14"/>
      <c r="S100" s="14"/>
      <c r="T100" s="4"/>
      <c r="U100" s="14"/>
      <c r="V100" s="4"/>
      <c r="W100" s="15"/>
      <c r="X100" s="124"/>
      <c r="Y100" s="31"/>
    </row>
    <row r="101" spans="3:25" ht="12.75">
      <c r="C101" s="3"/>
      <c r="D101" s="21" t="s">
        <v>59</v>
      </c>
      <c r="E101" s="36">
        <v>106</v>
      </c>
      <c r="F101" s="39"/>
      <c r="G101" s="39"/>
      <c r="H101" s="159">
        <v>120</v>
      </c>
      <c r="I101" s="39"/>
      <c r="J101" s="40">
        <f t="shared" si="3"/>
        <v>14</v>
      </c>
      <c r="K101" s="43"/>
      <c r="L101" s="46">
        <f t="shared" si="4"/>
        <v>0.1320754716981132</v>
      </c>
      <c r="O101" s="3"/>
      <c r="P101" s="21"/>
      <c r="Q101" s="123"/>
      <c r="R101" s="14"/>
      <c r="S101" s="14"/>
      <c r="T101" s="4"/>
      <c r="U101" s="14"/>
      <c r="V101" s="4"/>
      <c r="W101" s="15"/>
      <c r="X101" s="124"/>
      <c r="Y101" s="31"/>
    </row>
    <row r="102" spans="3:25" ht="12.75">
      <c r="C102" s="3"/>
      <c r="D102" s="21" t="s">
        <v>70</v>
      </c>
      <c r="E102" s="38">
        <v>6800</v>
      </c>
      <c r="F102" s="39"/>
      <c r="G102" s="39"/>
      <c r="H102" s="159">
        <v>6800</v>
      </c>
      <c r="I102" s="39"/>
      <c r="J102" s="40">
        <f t="shared" si="3"/>
        <v>0</v>
      </c>
      <c r="K102" s="43"/>
      <c r="L102" s="46">
        <f t="shared" si="4"/>
        <v>0</v>
      </c>
      <c r="O102" s="3"/>
      <c r="P102" s="21"/>
      <c r="Q102" s="129"/>
      <c r="R102" s="14"/>
      <c r="S102" s="14"/>
      <c r="T102" s="4"/>
      <c r="U102" s="14"/>
      <c r="V102" s="4"/>
      <c r="W102" s="15"/>
      <c r="X102" s="124"/>
      <c r="Y102" s="31"/>
    </row>
    <row r="103" spans="3:25" ht="12.75">
      <c r="C103" s="3"/>
      <c r="D103" s="21" t="s">
        <v>176</v>
      </c>
      <c r="E103" s="109">
        <v>1440</v>
      </c>
      <c r="F103" s="39"/>
      <c r="G103" s="39"/>
      <c r="H103" s="165">
        <v>1440</v>
      </c>
      <c r="I103" s="39"/>
      <c r="J103" s="40">
        <f t="shared" si="3"/>
        <v>0</v>
      </c>
      <c r="K103" s="43"/>
      <c r="L103" s="46">
        <f t="shared" si="4"/>
        <v>0</v>
      </c>
      <c r="O103" s="3"/>
      <c r="P103" s="21"/>
      <c r="Q103" s="31"/>
      <c r="R103" s="14"/>
      <c r="S103" s="14"/>
      <c r="T103" s="129"/>
      <c r="U103" s="14"/>
      <c r="V103" s="4"/>
      <c r="W103" s="15"/>
      <c r="X103" s="124"/>
      <c r="Y103" s="31"/>
    </row>
    <row r="104" spans="3:25" ht="13.5" thickBot="1">
      <c r="C104" s="3"/>
      <c r="D104" s="147" t="s">
        <v>190</v>
      </c>
      <c r="E104" s="23">
        <v>0</v>
      </c>
      <c r="F104" s="148"/>
      <c r="G104" s="148"/>
      <c r="H104" s="157">
        <v>3000</v>
      </c>
      <c r="I104" s="148"/>
      <c r="J104" s="23">
        <f t="shared" si="3"/>
        <v>3000</v>
      </c>
      <c r="K104" s="148"/>
      <c r="L104" s="149" t="e">
        <f t="shared" si="4"/>
        <v>#DIV/0!</v>
      </c>
      <c r="O104" s="3"/>
      <c r="P104" s="97"/>
      <c r="Q104" s="130"/>
      <c r="R104" s="31"/>
      <c r="S104" s="31"/>
      <c r="T104" s="129"/>
      <c r="U104" s="31"/>
      <c r="V104" s="4"/>
      <c r="W104" s="31"/>
      <c r="X104" s="124"/>
      <c r="Y104" s="31"/>
    </row>
    <row r="105" spans="3:25" ht="12.75">
      <c r="C105" s="3" t="s">
        <v>37</v>
      </c>
      <c r="D105" s="21"/>
      <c r="E105" s="68">
        <f>SUM(E86:E104)</f>
        <v>21204</v>
      </c>
      <c r="F105" s="69"/>
      <c r="G105" s="69"/>
      <c r="H105" s="161">
        <f>SUM(H86:H104)</f>
        <v>21668</v>
      </c>
      <c r="I105" s="69"/>
      <c r="J105" s="70">
        <f>H105-E105</f>
        <v>464</v>
      </c>
      <c r="K105" s="71"/>
      <c r="L105" s="72">
        <f>J105/E105</f>
        <v>0.02188266364836823</v>
      </c>
      <c r="O105" s="3"/>
      <c r="P105" s="21"/>
      <c r="Q105" s="125"/>
      <c r="R105" s="17"/>
      <c r="S105" s="17"/>
      <c r="T105" s="5"/>
      <c r="U105" s="17"/>
      <c r="V105" s="5"/>
      <c r="W105" s="6"/>
      <c r="X105" s="126"/>
      <c r="Y105" s="31"/>
    </row>
    <row r="106" spans="3:25" ht="12.75">
      <c r="C106" s="3" t="s">
        <v>38</v>
      </c>
      <c r="D106" s="21"/>
      <c r="E106" s="36"/>
      <c r="F106" s="39"/>
      <c r="G106" s="39"/>
      <c r="H106" s="159"/>
      <c r="I106" s="39"/>
      <c r="J106" s="40"/>
      <c r="K106" s="43"/>
      <c r="L106" s="46"/>
      <c r="O106" s="3"/>
      <c r="P106" s="21"/>
      <c r="Q106" s="123"/>
      <c r="R106" s="14"/>
      <c r="S106" s="14"/>
      <c r="T106" s="4"/>
      <c r="U106" s="14"/>
      <c r="V106" s="4"/>
      <c r="W106" s="15"/>
      <c r="X106" s="124"/>
      <c r="Y106" s="31"/>
    </row>
    <row r="107" spans="3:25" ht="12.75">
      <c r="C107" s="3"/>
      <c r="D107" s="21" t="s">
        <v>39</v>
      </c>
      <c r="E107" s="36">
        <v>500</v>
      </c>
      <c r="F107" s="39"/>
      <c r="G107" s="39"/>
      <c r="H107" s="159">
        <v>500</v>
      </c>
      <c r="I107" s="39"/>
      <c r="J107" s="40">
        <v>300</v>
      </c>
      <c r="K107" s="43"/>
      <c r="L107" s="46">
        <f>J107/E107</f>
        <v>0.6</v>
      </c>
      <c r="O107" s="3"/>
      <c r="P107" s="21"/>
      <c r="Q107" s="123"/>
      <c r="R107" s="14"/>
      <c r="S107" s="14"/>
      <c r="T107" s="123"/>
      <c r="U107" s="14"/>
      <c r="V107" s="4"/>
      <c r="W107" s="15"/>
      <c r="X107" s="124"/>
      <c r="Y107" s="31"/>
    </row>
    <row r="108" spans="3:25" ht="12.75">
      <c r="C108" s="3"/>
      <c r="D108" s="21" t="s">
        <v>40</v>
      </c>
      <c r="E108" s="36">
        <v>200</v>
      </c>
      <c r="F108" s="39"/>
      <c r="G108" s="39"/>
      <c r="H108" s="159">
        <v>200</v>
      </c>
      <c r="I108" s="39"/>
      <c r="J108" s="40">
        <f>H108-E108</f>
        <v>0</v>
      </c>
      <c r="K108" s="43"/>
      <c r="L108" s="46">
        <v>5.5</v>
      </c>
      <c r="O108" s="3"/>
      <c r="P108" s="21"/>
      <c r="Q108" s="123"/>
      <c r="R108" s="14"/>
      <c r="S108" s="14"/>
      <c r="T108" s="4"/>
      <c r="U108" s="14"/>
      <c r="V108" s="4"/>
      <c r="W108" s="15"/>
      <c r="X108" s="124"/>
      <c r="Y108" s="31"/>
    </row>
    <row r="109" spans="3:25" ht="12.75">
      <c r="C109" s="3"/>
      <c r="D109" s="21" t="s">
        <v>41</v>
      </c>
      <c r="E109" s="36">
        <v>200</v>
      </c>
      <c r="F109" s="39"/>
      <c r="G109" s="39"/>
      <c r="H109" s="159">
        <v>200</v>
      </c>
      <c r="I109" s="39"/>
      <c r="J109" s="40">
        <f>H109-E109</f>
        <v>0</v>
      </c>
      <c r="K109" s="43"/>
      <c r="L109" s="46">
        <f>J109/E109</f>
        <v>0</v>
      </c>
      <c r="O109" s="3"/>
      <c r="P109" s="21"/>
      <c r="Q109" s="123"/>
      <c r="R109" s="14"/>
      <c r="S109" s="14"/>
      <c r="T109" s="4"/>
      <c r="U109" s="14"/>
      <c r="V109" s="4"/>
      <c r="W109" s="15"/>
      <c r="X109" s="124"/>
      <c r="Y109" s="31"/>
    </row>
    <row r="110" spans="3:25" ht="13.5" thickBot="1">
      <c r="C110" s="3"/>
      <c r="D110" s="21" t="s">
        <v>61</v>
      </c>
      <c r="E110" s="63">
        <v>375</v>
      </c>
      <c r="F110" s="64"/>
      <c r="G110" s="64"/>
      <c r="H110" s="160">
        <v>375</v>
      </c>
      <c r="I110" s="64"/>
      <c r="J110" s="65">
        <f>H110-E110</f>
        <v>0</v>
      </c>
      <c r="K110" s="66"/>
      <c r="L110" s="67">
        <f>J110/E110</f>
        <v>0</v>
      </c>
      <c r="O110" s="3"/>
      <c r="P110" s="21"/>
      <c r="Q110" s="123"/>
      <c r="R110" s="14"/>
      <c r="S110" s="14"/>
      <c r="T110" s="4"/>
      <c r="U110" s="14"/>
      <c r="V110" s="4"/>
      <c r="W110" s="15"/>
      <c r="X110" s="124"/>
      <c r="Y110" s="31"/>
    </row>
    <row r="111" spans="3:25" ht="12.75">
      <c r="C111" s="3" t="s">
        <v>42</v>
      </c>
      <c r="D111" s="21"/>
      <c r="E111" s="53">
        <f>SUM(E107:E110)</f>
        <v>1275</v>
      </c>
      <c r="F111" s="54"/>
      <c r="G111" s="54"/>
      <c r="H111" s="163">
        <f>SUM(H107:H110)</f>
        <v>1275</v>
      </c>
      <c r="I111" s="48"/>
      <c r="J111" s="55">
        <f>H111-E111</f>
        <v>0</v>
      </c>
      <c r="K111" s="49"/>
      <c r="L111" s="57">
        <f>J111/E111</f>
        <v>0</v>
      </c>
      <c r="O111" s="3"/>
      <c r="P111" s="21"/>
      <c r="Q111" s="125"/>
      <c r="R111" s="17"/>
      <c r="S111" s="17"/>
      <c r="T111" s="5"/>
      <c r="U111" s="14"/>
      <c r="V111" s="5"/>
      <c r="W111" s="15"/>
      <c r="X111" s="126"/>
      <c r="Y111" s="31"/>
    </row>
    <row r="112" spans="3:25" ht="13.5" thickBot="1">
      <c r="C112" s="16"/>
      <c r="D112" s="26"/>
      <c r="E112" s="75"/>
      <c r="F112" s="76"/>
      <c r="G112" s="76"/>
      <c r="H112" s="166"/>
      <c r="I112" s="76"/>
      <c r="J112" s="77"/>
      <c r="K112" s="78"/>
      <c r="L112" s="79"/>
      <c r="O112" s="16"/>
      <c r="P112" s="26"/>
      <c r="Q112" s="123"/>
      <c r="R112" s="14"/>
      <c r="S112" s="14"/>
      <c r="T112" s="4"/>
      <c r="U112" s="14"/>
      <c r="V112" s="4"/>
      <c r="W112" s="15"/>
      <c r="X112" s="124"/>
      <c r="Y112" s="31"/>
    </row>
    <row r="113" spans="3:25" ht="14.25" thickBot="1" thickTop="1">
      <c r="C113" s="3"/>
      <c r="D113" s="21"/>
      <c r="E113" s="29">
        <f>SUM(E10,E16,E23,E30,E37,E45,E50,E64,E67,E72,E84,E105,E111)</f>
        <v>57366.95</v>
      </c>
      <c r="F113" s="54"/>
      <c r="G113" s="54"/>
      <c r="H113" s="167">
        <f>SUM(H10,H16,H23,H30,H37,H45,H50,H64,H67,H72,H84,H105,H111)</f>
        <v>46076</v>
      </c>
      <c r="I113" s="73"/>
      <c r="J113" s="30">
        <f>SUM(J72,J111,J105,J84,J67,J64,J50,J45,J37,J30,J23,J16,J10)</f>
        <v>-11290.95</v>
      </c>
      <c r="K113" s="56"/>
      <c r="L113" s="74">
        <f>J113/E113</f>
        <v>-0.1968197716629523</v>
      </c>
      <c r="O113" s="3"/>
      <c r="P113" s="21"/>
      <c r="Q113" s="125"/>
      <c r="R113" s="17"/>
      <c r="S113" s="17"/>
      <c r="T113" s="5"/>
      <c r="U113" s="5"/>
      <c r="V113" s="5"/>
      <c r="W113" s="6"/>
      <c r="X113" s="126"/>
      <c r="Y113" s="31"/>
    </row>
    <row r="114" spans="17:25" ht="12.75">
      <c r="Q114" s="31"/>
      <c r="R114" s="31"/>
      <c r="S114" s="31"/>
      <c r="T114" s="31"/>
      <c r="U114" s="31"/>
      <c r="V114" s="31"/>
      <c r="W114" s="31"/>
      <c r="X114" s="31"/>
      <c r="Y114" s="31"/>
    </row>
    <row r="115" spans="8:22" ht="12.75">
      <c r="H115" s="32"/>
      <c r="J115" s="143"/>
      <c r="T115" s="32"/>
      <c r="V115" s="101"/>
    </row>
    <row r="116" spans="4:22" ht="12.75">
      <c r="D116" s="32"/>
      <c r="H116" s="32"/>
      <c r="J116" s="143"/>
      <c r="T116" s="32"/>
      <c r="V116" s="101"/>
    </row>
    <row r="117" ht="12.75">
      <c r="D117" s="32"/>
    </row>
    <row r="118" ht="12.75">
      <c r="D118" s="28"/>
    </row>
  </sheetData>
  <sheetProtection/>
  <mergeCells count="1">
    <mergeCell ref="C1:L1"/>
  </mergeCells>
  <printOptions gridLines="1"/>
  <pageMargins left="0.7" right="0.7" top="0.75" bottom="0.75" header="0.3" footer="0.3"/>
  <pageSetup fitToHeight="2" orientation="portrait" scale="66" r:id="rId3"/>
  <rowBreaks count="1" manualBreakCount="1">
    <brk id="64" max="255" man="1"/>
  </rowBreaks>
  <legacyDrawing r:id="rId2"/>
</worksheet>
</file>

<file path=xl/worksheets/sheet2.xml><?xml version="1.0" encoding="utf-8"?>
<worksheet xmlns="http://schemas.openxmlformats.org/spreadsheetml/2006/main" xmlns:r="http://schemas.openxmlformats.org/officeDocument/2006/relationships">
  <dimension ref="C1:Z119"/>
  <sheetViews>
    <sheetView zoomScalePageLayoutView="0" workbookViewId="0" topLeftCell="C29">
      <selection activeCell="Q111" sqref="Q111"/>
    </sheetView>
  </sheetViews>
  <sheetFormatPr defaultColWidth="9.140625" defaultRowHeight="12.75"/>
  <cols>
    <col min="1" max="2" width="0" style="0" hidden="1" customWidth="1"/>
    <col min="3" max="3" width="3.7109375" style="0" customWidth="1"/>
    <col min="4" max="4" width="45.00390625" style="0" customWidth="1"/>
    <col min="5" max="5" width="18.28125" style="0" customWidth="1"/>
    <col min="6" max="6" width="0.2890625" style="0" customWidth="1"/>
    <col min="7" max="7" width="18.28125" style="0" customWidth="1"/>
    <col min="8" max="8" width="0.13671875" style="0" customWidth="1"/>
    <col min="9" max="9" width="0.2890625" style="0" customWidth="1"/>
    <col min="10" max="10" width="5.7109375" style="0" hidden="1" customWidth="1"/>
    <col min="11" max="11" width="18.28125" style="0" customWidth="1"/>
    <col min="12" max="12" width="0.13671875" style="0" customWidth="1"/>
    <col min="13" max="13" width="18.28125" style="0" customWidth="1"/>
    <col min="17" max="17" width="44.8515625" style="0" customWidth="1"/>
    <col min="18" max="18" width="16.8515625" style="0" customWidth="1"/>
    <col min="19" max="19" width="0.13671875" style="0" customWidth="1"/>
    <col min="20" max="20" width="19.00390625" style="0" customWidth="1"/>
    <col min="21" max="21" width="9.140625" style="0" hidden="1" customWidth="1"/>
    <col min="22" max="22" width="18.00390625" style="0" hidden="1" customWidth="1"/>
    <col min="23" max="23" width="0.2890625" style="0" hidden="1" customWidth="1"/>
    <col min="24" max="24" width="18.00390625" style="0" customWidth="1"/>
    <col min="25" max="25" width="2.28125" style="0" hidden="1" customWidth="1"/>
    <col min="26" max="26" width="17.7109375" style="0" customWidth="1"/>
  </cols>
  <sheetData>
    <row r="1" spans="3:13" s="18" customFormat="1" ht="78.75" customHeight="1" thickBot="1">
      <c r="C1" s="144" t="s">
        <v>191</v>
      </c>
      <c r="D1" s="145"/>
      <c r="E1" s="145"/>
      <c r="F1" s="145"/>
      <c r="G1" s="145"/>
      <c r="H1" s="145"/>
      <c r="I1" s="145"/>
      <c r="J1" s="145"/>
      <c r="K1" s="145"/>
      <c r="L1" s="145"/>
      <c r="M1" s="145"/>
    </row>
    <row r="2" spans="3:26" ht="54" customHeight="1" thickBot="1">
      <c r="C2" s="7"/>
      <c r="D2" s="108" t="s">
        <v>201</v>
      </c>
      <c r="E2" s="80" t="s">
        <v>194</v>
      </c>
      <c r="F2" s="81"/>
      <c r="G2" s="169" t="s">
        <v>200</v>
      </c>
      <c r="H2" s="81"/>
      <c r="I2" s="83" t="s">
        <v>193</v>
      </c>
      <c r="J2" s="84"/>
      <c r="K2" s="82" t="s">
        <v>192</v>
      </c>
      <c r="L2" s="84"/>
      <c r="M2" s="85" t="s">
        <v>150</v>
      </c>
      <c r="P2" s="34"/>
      <c r="Q2" s="34"/>
      <c r="R2" s="113"/>
      <c r="S2" s="131"/>
      <c r="T2" s="113"/>
      <c r="U2" s="131"/>
      <c r="V2" s="132"/>
      <c r="W2" s="133"/>
      <c r="X2" s="113"/>
      <c r="Y2" s="133"/>
      <c r="Z2" s="113"/>
    </row>
    <row r="3" spans="3:26" ht="57.75" customHeight="1" thickBot="1" thickTop="1">
      <c r="C3" s="3"/>
      <c r="D3" s="21"/>
      <c r="E3" s="86" t="s">
        <v>152</v>
      </c>
      <c r="F3" s="87"/>
      <c r="G3" s="170"/>
      <c r="H3" s="89"/>
      <c r="I3" s="94" t="s">
        <v>187</v>
      </c>
      <c r="J3" s="89"/>
      <c r="K3" s="88" t="s">
        <v>151</v>
      </c>
      <c r="L3" s="89"/>
      <c r="M3" s="90" t="s">
        <v>153</v>
      </c>
      <c r="P3" s="21"/>
      <c r="Q3" s="21"/>
      <c r="R3" s="88"/>
      <c r="S3" s="87"/>
      <c r="T3" s="88"/>
      <c r="U3" s="89"/>
      <c r="V3" s="134"/>
      <c r="W3" s="89"/>
      <c r="X3" s="88"/>
      <c r="Y3" s="89"/>
      <c r="Z3" s="135"/>
    </row>
    <row r="4" spans="3:26" ht="13.5" hidden="1" thickBot="1">
      <c r="C4" s="3"/>
      <c r="D4" s="21"/>
      <c r="E4" s="91"/>
      <c r="F4" s="20"/>
      <c r="G4" s="171"/>
      <c r="H4" s="20"/>
      <c r="I4" s="13"/>
      <c r="J4" s="20"/>
      <c r="K4" s="92"/>
      <c r="L4" s="20"/>
      <c r="M4" s="93"/>
      <c r="P4" s="21"/>
      <c r="Q4" s="21"/>
      <c r="R4" s="92"/>
      <c r="S4" s="20"/>
      <c r="T4" s="92"/>
      <c r="U4" s="20"/>
      <c r="V4" s="136"/>
      <c r="W4" s="20"/>
      <c r="X4" s="92"/>
      <c r="Y4" s="20"/>
      <c r="Z4" s="127"/>
    </row>
    <row r="5" spans="3:26" ht="12.75">
      <c r="C5" s="3"/>
      <c r="D5" s="21"/>
      <c r="E5" s="172">
        <f>English!E4</f>
        <v>57366.95</v>
      </c>
      <c r="F5" s="17"/>
      <c r="G5" s="173">
        <f>English!H4</f>
        <v>43533</v>
      </c>
      <c r="H5" s="17"/>
      <c r="I5" s="174">
        <f>English!H4</f>
        <v>43533</v>
      </c>
      <c r="J5" s="17"/>
      <c r="K5" s="175">
        <f>G5-E5</f>
        <v>-13833.949999999997</v>
      </c>
      <c r="L5" s="6"/>
      <c r="M5" s="176">
        <f>K5/E5</f>
        <v>-0.2411484312831691</v>
      </c>
      <c r="P5" s="21"/>
      <c r="Q5" s="21"/>
      <c r="R5" s="5"/>
      <c r="S5" s="17"/>
      <c r="T5" s="5"/>
      <c r="U5" s="17"/>
      <c r="V5" s="137"/>
      <c r="W5" s="17"/>
      <c r="X5" s="103"/>
      <c r="Y5" s="6"/>
      <c r="Z5" s="122"/>
    </row>
    <row r="6" spans="3:26" ht="12.75">
      <c r="C6" s="3"/>
      <c r="D6" s="21"/>
      <c r="E6" s="196"/>
      <c r="F6" s="178"/>
      <c r="G6" s="179"/>
      <c r="H6" s="178"/>
      <c r="I6" s="177"/>
      <c r="J6" s="178"/>
      <c r="K6" s="177"/>
      <c r="L6" s="180"/>
      <c r="M6" s="197"/>
      <c r="P6" s="21"/>
      <c r="Q6" s="21"/>
      <c r="R6" s="5"/>
      <c r="S6" s="17"/>
      <c r="T6" s="5"/>
      <c r="U6" s="17"/>
      <c r="V6" s="138"/>
      <c r="W6" s="17"/>
      <c r="X6" s="103"/>
      <c r="Y6" s="6"/>
      <c r="Z6" s="126"/>
    </row>
    <row r="7" spans="3:26" ht="12.75">
      <c r="C7" s="3" t="s">
        <v>75</v>
      </c>
      <c r="D7" s="21"/>
      <c r="E7" s="198"/>
      <c r="F7" s="182"/>
      <c r="G7" s="183"/>
      <c r="H7" s="182"/>
      <c r="I7" s="181"/>
      <c r="J7" s="182"/>
      <c r="K7" s="181"/>
      <c r="L7" s="184"/>
      <c r="M7" s="199"/>
      <c r="P7" s="21"/>
      <c r="Q7" s="21"/>
      <c r="R7" s="4"/>
      <c r="S7" s="19"/>
      <c r="T7" s="4"/>
      <c r="U7" s="19"/>
      <c r="V7" s="102"/>
      <c r="W7" s="19"/>
      <c r="X7" s="104"/>
      <c r="Y7" s="20"/>
      <c r="Z7" s="127"/>
    </row>
    <row r="8" spans="3:26" ht="12.75">
      <c r="C8" s="3"/>
      <c r="D8" s="21" t="s">
        <v>76</v>
      </c>
      <c r="E8" s="198">
        <f>English!E6</f>
        <v>3500</v>
      </c>
      <c r="F8" s="182"/>
      <c r="G8" s="183">
        <f>English!H6</f>
        <v>3407</v>
      </c>
      <c r="H8" s="182"/>
      <c r="I8" s="181">
        <f>English!H6</f>
        <v>3407</v>
      </c>
      <c r="J8" s="182"/>
      <c r="K8" s="181">
        <f>English!J6</f>
        <v>-93</v>
      </c>
      <c r="L8" s="184"/>
      <c r="M8" s="199">
        <f>K8/E8</f>
        <v>-0.026571428571428572</v>
      </c>
      <c r="P8" s="21"/>
      <c r="Q8" s="21"/>
      <c r="R8" s="4"/>
      <c r="S8" s="19"/>
      <c r="T8" s="4"/>
      <c r="U8" s="19"/>
      <c r="V8" s="102"/>
      <c r="W8" s="19"/>
      <c r="X8" s="104"/>
      <c r="Y8" s="20"/>
      <c r="Z8" s="127"/>
    </row>
    <row r="9" spans="3:26" ht="12.75">
      <c r="C9" s="3"/>
      <c r="D9" s="21" t="s">
        <v>77</v>
      </c>
      <c r="E9" s="198">
        <f>English!E7</f>
        <v>1250</v>
      </c>
      <c r="F9" s="182"/>
      <c r="G9" s="183">
        <f>English!H7</f>
        <v>700</v>
      </c>
      <c r="H9" s="182"/>
      <c r="I9" s="181">
        <f>English!H7</f>
        <v>700</v>
      </c>
      <c r="J9" s="182"/>
      <c r="K9" s="181">
        <f>English!J7</f>
        <v>-550</v>
      </c>
      <c r="L9" s="184"/>
      <c r="M9" s="199">
        <f>K9/E9</f>
        <v>-0.44</v>
      </c>
      <c r="P9" s="21"/>
      <c r="Q9" s="21"/>
      <c r="R9" s="4"/>
      <c r="S9" s="19"/>
      <c r="T9" s="4"/>
      <c r="U9" s="19"/>
      <c r="V9" s="102"/>
      <c r="W9" s="19"/>
      <c r="X9" s="104"/>
      <c r="Y9" s="20"/>
      <c r="Z9" s="127"/>
    </row>
    <row r="10" spans="3:26" ht="12.75">
      <c r="C10" s="3"/>
      <c r="D10" s="21" t="s">
        <v>78</v>
      </c>
      <c r="E10" s="198">
        <f>English!E8</f>
        <v>1250</v>
      </c>
      <c r="F10" s="182"/>
      <c r="G10" s="183">
        <f>English!H8</f>
        <v>771</v>
      </c>
      <c r="H10" s="182"/>
      <c r="I10" s="181">
        <f>English!H8</f>
        <v>771</v>
      </c>
      <c r="J10" s="182"/>
      <c r="K10" s="181">
        <f>English!J8</f>
        <v>-479</v>
      </c>
      <c r="L10" s="184"/>
      <c r="M10" s="199">
        <f>K10/E10</f>
        <v>-0.3832</v>
      </c>
      <c r="P10" s="21"/>
      <c r="Q10" s="21"/>
      <c r="R10" s="4"/>
      <c r="S10" s="19"/>
      <c r="T10" s="4"/>
      <c r="U10" s="19"/>
      <c r="V10" s="102"/>
      <c r="W10" s="19"/>
      <c r="X10" s="104"/>
      <c r="Y10" s="20"/>
      <c r="Z10" s="127"/>
    </row>
    <row r="11" spans="3:26" ht="13.5" thickBot="1">
      <c r="C11" s="3"/>
      <c r="D11" s="21" t="s">
        <v>79</v>
      </c>
      <c r="E11" s="200">
        <f>English!E9</f>
        <v>1250</v>
      </c>
      <c r="F11" s="191"/>
      <c r="G11" s="192">
        <f>English!H9</f>
        <v>1250</v>
      </c>
      <c r="H11" s="191"/>
      <c r="I11" s="190">
        <f>English!H9</f>
        <v>1250</v>
      </c>
      <c r="J11" s="191"/>
      <c r="K11" s="190">
        <f>English!J9</f>
        <v>0</v>
      </c>
      <c r="L11" s="193"/>
      <c r="M11" s="201">
        <f>K11/E11</f>
        <v>0</v>
      </c>
      <c r="P11" s="21"/>
      <c r="Q11" s="21"/>
      <c r="R11" s="4"/>
      <c r="S11" s="19"/>
      <c r="T11" s="4"/>
      <c r="U11" s="19"/>
      <c r="V11" s="102"/>
      <c r="W11" s="19"/>
      <c r="X11" s="104"/>
      <c r="Y11" s="20"/>
      <c r="Z11" s="127"/>
    </row>
    <row r="12" spans="3:26" ht="12.75">
      <c r="C12" s="3" t="s">
        <v>80</v>
      </c>
      <c r="D12" s="21"/>
      <c r="E12" s="202">
        <f>SUM(E8:E11)</f>
        <v>7250</v>
      </c>
      <c r="F12" s="187"/>
      <c r="G12" s="188">
        <f>English!H10</f>
        <v>6128</v>
      </c>
      <c r="H12" s="187"/>
      <c r="I12" s="186">
        <f>SUM(I8:I11)</f>
        <v>6128</v>
      </c>
      <c r="J12" s="187"/>
      <c r="K12" s="186">
        <f>G12-E12</f>
        <v>-1122</v>
      </c>
      <c r="L12" s="189"/>
      <c r="M12" s="203">
        <f>K12/E12</f>
        <v>-0.15475862068965518</v>
      </c>
      <c r="P12" s="21"/>
      <c r="Q12" s="21"/>
      <c r="R12" s="5"/>
      <c r="S12" s="17"/>
      <c r="T12" s="5"/>
      <c r="U12" s="17"/>
      <c r="V12" s="138"/>
      <c r="W12" s="17"/>
      <c r="X12" s="103"/>
      <c r="Y12" s="6"/>
      <c r="Z12" s="126"/>
    </row>
    <row r="13" spans="3:26" ht="12.75">
      <c r="C13" s="3" t="s">
        <v>81</v>
      </c>
      <c r="D13" s="21"/>
      <c r="E13" s="198"/>
      <c r="F13" s="182"/>
      <c r="G13" s="183"/>
      <c r="H13" s="182"/>
      <c r="I13" s="181"/>
      <c r="J13" s="182"/>
      <c r="K13" s="181"/>
      <c r="L13" s="184"/>
      <c r="M13" s="199"/>
      <c r="P13" s="21"/>
      <c r="Q13" s="21"/>
      <c r="R13" s="4"/>
      <c r="S13" s="19"/>
      <c r="T13" s="4"/>
      <c r="U13" s="19"/>
      <c r="V13" s="102"/>
      <c r="W13" s="19"/>
      <c r="X13" s="104"/>
      <c r="Y13" s="20"/>
      <c r="Z13" s="127"/>
    </row>
    <row r="14" spans="3:26" ht="12.75">
      <c r="C14" s="3"/>
      <c r="D14" s="21" t="s">
        <v>82</v>
      </c>
      <c r="E14" s="198">
        <f>English!E12</f>
        <v>500</v>
      </c>
      <c r="F14" s="182"/>
      <c r="G14" s="179">
        <f>English!H12</f>
        <v>450</v>
      </c>
      <c r="H14" s="182"/>
      <c r="I14" s="181">
        <f>English!H12</f>
        <v>450</v>
      </c>
      <c r="J14" s="182"/>
      <c r="K14" s="181">
        <f>English!J12</f>
        <v>-50</v>
      </c>
      <c r="L14" s="184"/>
      <c r="M14" s="199">
        <f>K14/E14</f>
        <v>-0.1</v>
      </c>
      <c r="P14" s="21"/>
      <c r="Q14" s="21"/>
      <c r="R14" s="4"/>
      <c r="S14" s="19"/>
      <c r="T14" s="5"/>
      <c r="U14" s="19"/>
      <c r="V14" s="102"/>
      <c r="W14" s="19"/>
      <c r="X14" s="104"/>
      <c r="Y14" s="20"/>
      <c r="Z14" s="127"/>
    </row>
    <row r="15" spans="3:26" ht="12.75">
      <c r="C15" s="3"/>
      <c r="D15" s="21" t="s">
        <v>83</v>
      </c>
      <c r="E15" s="198">
        <f>English!E13</f>
        <v>822.5</v>
      </c>
      <c r="F15" s="182"/>
      <c r="G15" s="183">
        <f>English!H13</f>
        <v>508</v>
      </c>
      <c r="H15" s="182"/>
      <c r="I15" s="181">
        <f>English!H13</f>
        <v>508</v>
      </c>
      <c r="J15" s="182"/>
      <c r="K15" s="181">
        <f>English!J13</f>
        <v>-314.5</v>
      </c>
      <c r="L15" s="184"/>
      <c r="M15" s="199">
        <f>K15/E15</f>
        <v>-0.382370820668693</v>
      </c>
      <c r="P15" s="21"/>
      <c r="Q15" s="21"/>
      <c r="R15" s="4"/>
      <c r="S15" s="19"/>
      <c r="T15" s="4"/>
      <c r="U15" s="19"/>
      <c r="V15" s="102"/>
      <c r="W15" s="19"/>
      <c r="X15" s="104"/>
      <c r="Y15" s="20"/>
      <c r="Z15" s="127"/>
    </row>
    <row r="16" spans="3:26" ht="12.75">
      <c r="C16" s="3"/>
      <c r="D16" s="21" t="s">
        <v>84</v>
      </c>
      <c r="E16" s="198">
        <f>English!E14</f>
        <v>600</v>
      </c>
      <c r="F16" s="182"/>
      <c r="G16" s="183">
        <f>English!H14</f>
        <v>300</v>
      </c>
      <c r="H16" s="182"/>
      <c r="I16" s="181">
        <f>English!H14</f>
        <v>300</v>
      </c>
      <c r="J16" s="182"/>
      <c r="K16" s="181">
        <f>English!J14</f>
        <v>-300</v>
      </c>
      <c r="L16" s="184"/>
      <c r="M16" s="199">
        <f>K16/E16</f>
        <v>-0.5</v>
      </c>
      <c r="P16" s="21"/>
      <c r="Q16" s="21"/>
      <c r="R16" s="4"/>
      <c r="S16" s="19"/>
      <c r="T16" s="4"/>
      <c r="U16" s="19"/>
      <c r="V16" s="102"/>
      <c r="W16" s="19"/>
      <c r="X16" s="104"/>
      <c r="Y16" s="20"/>
      <c r="Z16" s="127"/>
    </row>
    <row r="17" spans="3:26" ht="13.5" thickBot="1">
      <c r="C17" s="3"/>
      <c r="D17" s="21" t="s">
        <v>85</v>
      </c>
      <c r="E17" s="200">
        <f>English!E15</f>
        <v>200</v>
      </c>
      <c r="F17" s="191"/>
      <c r="G17" s="192">
        <f>English!H15</f>
        <v>860</v>
      </c>
      <c r="H17" s="191"/>
      <c r="I17" s="190">
        <f>English!H15</f>
        <v>860</v>
      </c>
      <c r="J17" s="191"/>
      <c r="K17" s="190">
        <f>English!J15</f>
        <v>660</v>
      </c>
      <c r="L17" s="193"/>
      <c r="M17" s="201">
        <f>K17/E17</f>
        <v>3.3</v>
      </c>
      <c r="P17" s="21"/>
      <c r="Q17" s="21"/>
      <c r="R17" s="4"/>
      <c r="S17" s="19"/>
      <c r="T17" s="4"/>
      <c r="U17" s="19"/>
      <c r="V17" s="102"/>
      <c r="W17" s="19"/>
      <c r="X17" s="104"/>
      <c r="Y17" s="20"/>
      <c r="Z17" s="127"/>
    </row>
    <row r="18" spans="3:26" ht="12.75">
      <c r="C18" s="3" t="s">
        <v>86</v>
      </c>
      <c r="D18" s="21"/>
      <c r="E18" s="202">
        <f>SUM(E14:E17)</f>
        <v>2122.5</v>
      </c>
      <c r="F18" s="187"/>
      <c r="G18" s="188">
        <f>English!H16</f>
        <v>2118</v>
      </c>
      <c r="H18" s="187"/>
      <c r="I18" s="186">
        <f>SUM(I14:I17)</f>
        <v>2118</v>
      </c>
      <c r="J18" s="187"/>
      <c r="K18" s="186">
        <f>G18-E18</f>
        <v>-4.5</v>
      </c>
      <c r="L18" s="189"/>
      <c r="M18" s="203">
        <f>K18/E18</f>
        <v>-0.0021201413427561835</v>
      </c>
      <c r="P18" s="21"/>
      <c r="Q18" s="21"/>
      <c r="R18" s="5"/>
      <c r="S18" s="17"/>
      <c r="T18" s="5"/>
      <c r="U18" s="17"/>
      <c r="V18" s="138"/>
      <c r="W18" s="17"/>
      <c r="X18" s="103"/>
      <c r="Y18" s="6"/>
      <c r="Z18" s="126"/>
    </row>
    <row r="19" spans="3:26" ht="12.75">
      <c r="C19" s="3" t="s">
        <v>87</v>
      </c>
      <c r="D19" s="21" t="s">
        <v>88</v>
      </c>
      <c r="E19" s="198"/>
      <c r="F19" s="182"/>
      <c r="G19" s="183"/>
      <c r="H19" s="182"/>
      <c r="I19" s="181"/>
      <c r="J19" s="182"/>
      <c r="K19" s="181"/>
      <c r="L19" s="184"/>
      <c r="M19" s="199"/>
      <c r="P19" s="21"/>
      <c r="Q19" s="21"/>
      <c r="R19" s="4"/>
      <c r="S19" s="19"/>
      <c r="T19" s="4"/>
      <c r="U19" s="19"/>
      <c r="V19" s="102"/>
      <c r="W19" s="19"/>
      <c r="X19" s="104"/>
      <c r="Y19" s="20"/>
      <c r="Z19" s="127"/>
    </row>
    <row r="20" spans="3:26" ht="12.75">
      <c r="C20" s="3"/>
      <c r="D20" s="21" t="s">
        <v>82</v>
      </c>
      <c r="E20" s="198">
        <f>English!E18</f>
        <v>418</v>
      </c>
      <c r="F20" s="182"/>
      <c r="G20" s="183">
        <f>English!H18</f>
        <v>450</v>
      </c>
      <c r="H20" s="182"/>
      <c r="I20" s="181">
        <f>English!H18</f>
        <v>450</v>
      </c>
      <c r="J20" s="182"/>
      <c r="K20" s="181">
        <f>English!J18</f>
        <v>32</v>
      </c>
      <c r="L20" s="184"/>
      <c r="M20" s="199">
        <f aca="true" t="shared" si="0" ref="M20:M25">K20/E20</f>
        <v>0.07655502392344497</v>
      </c>
      <c r="P20" s="21"/>
      <c r="Q20" s="21"/>
      <c r="R20" s="4"/>
      <c r="S20" s="19"/>
      <c r="T20" s="4"/>
      <c r="U20" s="19"/>
      <c r="V20" s="102"/>
      <c r="W20" s="19"/>
      <c r="X20" s="104"/>
      <c r="Y20" s="20"/>
      <c r="Z20" s="127"/>
    </row>
    <row r="21" spans="3:26" ht="12.75">
      <c r="C21" s="3" t="s">
        <v>89</v>
      </c>
      <c r="D21" s="21" t="s">
        <v>83</v>
      </c>
      <c r="E21" s="198">
        <f>English!E19</f>
        <v>426</v>
      </c>
      <c r="F21" s="182"/>
      <c r="G21" s="183">
        <f>English!H19</f>
        <v>456</v>
      </c>
      <c r="H21" s="182"/>
      <c r="I21" s="181">
        <f>English!H19</f>
        <v>456</v>
      </c>
      <c r="J21" s="182"/>
      <c r="K21" s="181">
        <f>English!J19</f>
        <v>30</v>
      </c>
      <c r="L21" s="184"/>
      <c r="M21" s="199">
        <f t="shared" si="0"/>
        <v>0.07042253521126761</v>
      </c>
      <c r="P21" s="21"/>
      <c r="Q21" s="21"/>
      <c r="R21" s="4"/>
      <c r="S21" s="19"/>
      <c r="T21" s="4"/>
      <c r="U21" s="19"/>
      <c r="V21" s="102"/>
      <c r="W21" s="19"/>
      <c r="X21" s="104"/>
      <c r="Y21" s="20"/>
      <c r="Z21" s="127"/>
    </row>
    <row r="22" spans="3:26" ht="12.75">
      <c r="C22" s="3"/>
      <c r="D22" s="21" t="s">
        <v>182</v>
      </c>
      <c r="E22" s="198">
        <f>English!E20</f>
        <v>300</v>
      </c>
      <c r="F22" s="182"/>
      <c r="G22" s="183">
        <f>English!H20</f>
        <v>0</v>
      </c>
      <c r="H22" s="182"/>
      <c r="I22" s="181">
        <v>300</v>
      </c>
      <c r="J22" s="182"/>
      <c r="K22" s="181">
        <f>G22-E22</f>
        <v>-300</v>
      </c>
      <c r="L22" s="184"/>
      <c r="M22" s="199">
        <f t="shared" si="0"/>
        <v>-1</v>
      </c>
      <c r="P22" s="21"/>
      <c r="Q22" s="21"/>
      <c r="R22" s="4"/>
      <c r="S22" s="19"/>
      <c r="T22" s="4"/>
      <c r="U22" s="19"/>
      <c r="V22" s="102"/>
      <c r="W22" s="19"/>
      <c r="X22" s="104"/>
      <c r="Y22" s="20"/>
      <c r="Z22" s="127"/>
    </row>
    <row r="23" spans="3:26" ht="12.75">
      <c r="C23" s="3"/>
      <c r="D23" s="21" t="s">
        <v>84</v>
      </c>
      <c r="E23" s="198">
        <f>English!E21</f>
        <v>750</v>
      </c>
      <c r="F23" s="182"/>
      <c r="G23" s="183">
        <f>English!H21</f>
        <v>860</v>
      </c>
      <c r="H23" s="182"/>
      <c r="I23" s="181">
        <f>English!H21</f>
        <v>860</v>
      </c>
      <c r="J23" s="182"/>
      <c r="K23" s="181">
        <f>English!J21</f>
        <v>110</v>
      </c>
      <c r="L23" s="184"/>
      <c r="M23" s="199">
        <f t="shared" si="0"/>
        <v>0.14666666666666667</v>
      </c>
      <c r="P23" s="21"/>
      <c r="Q23" s="21"/>
      <c r="R23" s="4"/>
      <c r="S23" s="19"/>
      <c r="T23" s="4"/>
      <c r="U23" s="19"/>
      <c r="V23" s="102"/>
      <c r="W23" s="19"/>
      <c r="X23" s="104"/>
      <c r="Y23" s="20"/>
      <c r="Z23" s="127"/>
    </row>
    <row r="24" spans="3:26" ht="13.5" thickBot="1">
      <c r="C24" s="3"/>
      <c r="D24" s="21" t="s">
        <v>183</v>
      </c>
      <c r="E24" s="200">
        <f>English!E22</f>
        <v>0</v>
      </c>
      <c r="F24" s="191"/>
      <c r="G24" s="192">
        <f>English!H22</f>
        <v>0</v>
      </c>
      <c r="H24" s="191"/>
      <c r="I24" s="190"/>
      <c r="J24" s="191"/>
      <c r="K24" s="190">
        <f>G24-E24</f>
        <v>0</v>
      </c>
      <c r="L24" s="193"/>
      <c r="M24" s="201" t="e">
        <f t="shared" si="0"/>
        <v>#DIV/0!</v>
      </c>
      <c r="P24" s="21"/>
      <c r="Q24" s="21"/>
      <c r="R24" s="4"/>
      <c r="S24" s="19"/>
      <c r="T24" s="4"/>
      <c r="U24" s="19"/>
      <c r="V24" s="102"/>
      <c r="W24" s="19"/>
      <c r="X24" s="104"/>
      <c r="Y24" s="20"/>
      <c r="Z24" s="127"/>
    </row>
    <row r="25" spans="3:26" ht="12.75">
      <c r="C25" s="3" t="s">
        <v>90</v>
      </c>
      <c r="D25" s="21"/>
      <c r="E25" s="202">
        <f>SUM(E20:E23)</f>
        <v>1894</v>
      </c>
      <c r="F25" s="187"/>
      <c r="G25" s="188">
        <f>English!H23</f>
        <v>1766</v>
      </c>
      <c r="H25" s="187"/>
      <c r="I25" s="186">
        <f>SUM(I20:I23)</f>
        <v>2066</v>
      </c>
      <c r="J25" s="187"/>
      <c r="K25" s="186">
        <f>G25-E25</f>
        <v>-128</v>
      </c>
      <c r="L25" s="189"/>
      <c r="M25" s="203">
        <f t="shared" si="0"/>
        <v>-0.0675818373812038</v>
      </c>
      <c r="P25" s="21"/>
      <c r="Q25" s="21"/>
      <c r="R25" s="5"/>
      <c r="S25" s="17"/>
      <c r="T25" s="5"/>
      <c r="U25" s="17"/>
      <c r="V25" s="138"/>
      <c r="W25" s="17"/>
      <c r="X25" s="103"/>
      <c r="Y25" s="6"/>
      <c r="Z25" s="126"/>
    </row>
    <row r="26" spans="3:26" ht="12.75">
      <c r="C26" s="3" t="s">
        <v>91</v>
      </c>
      <c r="D26" s="21" t="s">
        <v>92</v>
      </c>
      <c r="E26" s="198"/>
      <c r="F26" s="182"/>
      <c r="G26" s="183"/>
      <c r="H26" s="182"/>
      <c r="I26" s="181"/>
      <c r="J26" s="182"/>
      <c r="K26" s="181"/>
      <c r="L26" s="184"/>
      <c r="M26" s="199"/>
      <c r="P26" s="21"/>
      <c r="Q26" s="21"/>
      <c r="R26" s="4"/>
      <c r="S26" s="19"/>
      <c r="T26" s="4"/>
      <c r="U26" s="19"/>
      <c r="V26" s="102"/>
      <c r="W26" s="19"/>
      <c r="X26" s="104"/>
      <c r="Y26" s="20"/>
      <c r="Z26" s="127"/>
    </row>
    <row r="27" spans="3:26" ht="12.75">
      <c r="C27" s="3"/>
      <c r="D27" s="21" t="s">
        <v>82</v>
      </c>
      <c r="E27" s="198">
        <f>English!E25</f>
        <v>300</v>
      </c>
      <c r="F27" s="182"/>
      <c r="G27" s="183">
        <f>English!H25</f>
        <v>450</v>
      </c>
      <c r="H27" s="182"/>
      <c r="I27" s="181">
        <f>English!H25</f>
        <v>450</v>
      </c>
      <c r="J27" s="182"/>
      <c r="K27" s="181">
        <f>English!J25</f>
        <v>150</v>
      </c>
      <c r="L27" s="184"/>
      <c r="M27" s="199">
        <v>0</v>
      </c>
      <c r="P27" s="21"/>
      <c r="Q27" s="21"/>
      <c r="R27" s="4"/>
      <c r="S27" s="19"/>
      <c r="T27" s="4"/>
      <c r="U27" s="19"/>
      <c r="V27" s="102"/>
      <c r="W27" s="19"/>
      <c r="X27" s="104"/>
      <c r="Y27" s="20"/>
      <c r="Z27" s="127"/>
    </row>
    <row r="28" spans="3:26" ht="12.75">
      <c r="C28" s="3"/>
      <c r="D28" s="21" t="s">
        <v>83</v>
      </c>
      <c r="E28" s="198">
        <f>English!E26</f>
        <v>456</v>
      </c>
      <c r="F28" s="182"/>
      <c r="G28" s="183">
        <f>English!H26</f>
        <v>312</v>
      </c>
      <c r="H28" s="182"/>
      <c r="I28" s="181">
        <f>English!H26</f>
        <v>312</v>
      </c>
      <c r="J28" s="182"/>
      <c r="K28" s="181">
        <f>English!J26</f>
        <v>-144</v>
      </c>
      <c r="L28" s="184"/>
      <c r="M28" s="199">
        <f>K28/E28</f>
        <v>-0.3157894736842105</v>
      </c>
      <c r="P28" s="21"/>
      <c r="Q28" s="21"/>
      <c r="R28" s="4"/>
      <c r="S28" s="19"/>
      <c r="T28" s="4"/>
      <c r="U28" s="19"/>
      <c r="V28" s="102"/>
      <c r="W28" s="19"/>
      <c r="X28" s="104"/>
      <c r="Y28" s="20"/>
      <c r="Z28" s="127"/>
    </row>
    <row r="29" spans="3:26" ht="12.75">
      <c r="C29" s="3"/>
      <c r="D29" s="21" t="s">
        <v>182</v>
      </c>
      <c r="E29" s="198">
        <f>English!E27</f>
        <v>0</v>
      </c>
      <c r="F29" s="182"/>
      <c r="G29" s="183">
        <f>English!H27</f>
        <v>0</v>
      </c>
      <c r="H29" s="182"/>
      <c r="I29" s="181"/>
      <c r="J29" s="182"/>
      <c r="K29" s="181">
        <f>G29-E29</f>
        <v>0</v>
      </c>
      <c r="L29" s="184"/>
      <c r="M29" s="199" t="e">
        <f>K29/E29</f>
        <v>#DIV/0!</v>
      </c>
      <c r="P29" s="21"/>
      <c r="Q29" s="21"/>
      <c r="R29" s="4"/>
      <c r="S29" s="19"/>
      <c r="T29" s="4"/>
      <c r="U29" s="19"/>
      <c r="V29" s="102"/>
      <c r="W29" s="19"/>
      <c r="X29" s="104"/>
      <c r="Y29" s="20"/>
      <c r="Z29" s="127"/>
    </row>
    <row r="30" spans="3:26" ht="12.75">
      <c r="C30" s="3"/>
      <c r="D30" s="21" t="s">
        <v>84</v>
      </c>
      <c r="E30" s="198">
        <f>English!E28</f>
        <v>340</v>
      </c>
      <c r="F30" s="182"/>
      <c r="G30" s="183">
        <f>English!H28</f>
        <v>357</v>
      </c>
      <c r="H30" s="182"/>
      <c r="I30" s="181">
        <f>English!H28</f>
        <v>357</v>
      </c>
      <c r="J30" s="182"/>
      <c r="K30" s="181">
        <f>English!J28</f>
        <v>17</v>
      </c>
      <c r="L30" s="184"/>
      <c r="M30" s="199">
        <f>K30/E30</f>
        <v>0.05</v>
      </c>
      <c r="P30" s="21"/>
      <c r="Q30" s="21"/>
      <c r="R30" s="4"/>
      <c r="S30" s="19"/>
      <c r="T30" s="4"/>
      <c r="U30" s="19"/>
      <c r="V30" s="102"/>
      <c r="W30" s="19"/>
      <c r="X30" s="104"/>
      <c r="Y30" s="20"/>
      <c r="Z30" s="127"/>
    </row>
    <row r="31" spans="3:26" ht="13.5" thickBot="1">
      <c r="C31" s="3"/>
      <c r="D31" s="21" t="s">
        <v>183</v>
      </c>
      <c r="E31" s="200">
        <f>English!E29</f>
        <v>0</v>
      </c>
      <c r="F31" s="191"/>
      <c r="G31" s="192">
        <f>English!H29</f>
        <v>0</v>
      </c>
      <c r="H31" s="191"/>
      <c r="I31" s="190"/>
      <c r="J31" s="191"/>
      <c r="K31" s="190">
        <f>G31-E31</f>
        <v>0</v>
      </c>
      <c r="L31" s="193"/>
      <c r="M31" s="201" t="e">
        <f>K31/E31</f>
        <v>#DIV/0!</v>
      </c>
      <c r="P31" s="21"/>
      <c r="Q31" s="21"/>
      <c r="R31" s="4"/>
      <c r="S31" s="19"/>
      <c r="T31" s="4"/>
      <c r="U31" s="19"/>
      <c r="V31" s="102"/>
      <c r="W31" s="19"/>
      <c r="X31" s="104"/>
      <c r="Y31" s="20"/>
      <c r="Z31" s="127"/>
    </row>
    <row r="32" spans="3:26" ht="12.75">
      <c r="C32" s="3" t="s">
        <v>93</v>
      </c>
      <c r="D32" s="21"/>
      <c r="E32" s="202">
        <f>SUM(E27:E30)</f>
        <v>1096</v>
      </c>
      <c r="F32" s="187"/>
      <c r="G32" s="188">
        <f>SUM(G27:G31)</f>
        <v>1119</v>
      </c>
      <c r="H32" s="187"/>
      <c r="I32" s="186">
        <f>SUM(I27:I30)</f>
        <v>1119</v>
      </c>
      <c r="J32" s="187"/>
      <c r="K32" s="186">
        <f>G32-E32</f>
        <v>23</v>
      </c>
      <c r="L32" s="189"/>
      <c r="M32" s="203">
        <f>K32/E32</f>
        <v>0.020985401459854013</v>
      </c>
      <c r="P32" s="21"/>
      <c r="Q32" s="21"/>
      <c r="R32" s="5"/>
      <c r="S32" s="17"/>
      <c r="T32" s="5"/>
      <c r="U32" s="17"/>
      <c r="V32" s="138"/>
      <c r="W32" s="17"/>
      <c r="X32" s="103"/>
      <c r="Y32" s="6"/>
      <c r="Z32" s="126"/>
    </row>
    <row r="33" spans="3:26" ht="12.75">
      <c r="C33" s="3" t="s">
        <v>94</v>
      </c>
      <c r="D33" s="21"/>
      <c r="E33" s="198"/>
      <c r="F33" s="182"/>
      <c r="G33" s="183"/>
      <c r="H33" s="182"/>
      <c r="I33" s="181"/>
      <c r="J33" s="182"/>
      <c r="K33" s="181"/>
      <c r="L33" s="184"/>
      <c r="M33" s="199"/>
      <c r="P33" s="21"/>
      <c r="Q33" s="21"/>
      <c r="R33" s="4"/>
      <c r="S33" s="19"/>
      <c r="T33" s="4"/>
      <c r="U33" s="19"/>
      <c r="V33" s="102"/>
      <c r="W33" s="19"/>
      <c r="X33" s="104"/>
      <c r="Y33" s="20"/>
      <c r="Z33" s="127"/>
    </row>
    <row r="34" spans="3:26" ht="12.75">
      <c r="C34" s="3"/>
      <c r="D34" s="21" t="s">
        <v>82</v>
      </c>
      <c r="E34" s="198">
        <f>English!E32</f>
        <v>300</v>
      </c>
      <c r="F34" s="182"/>
      <c r="G34" s="183">
        <f>English!H32</f>
        <v>450</v>
      </c>
      <c r="H34" s="182"/>
      <c r="I34" s="181">
        <f>English!H32</f>
        <v>450</v>
      </c>
      <c r="J34" s="182"/>
      <c r="K34" s="181">
        <f>English!J32</f>
        <v>150</v>
      </c>
      <c r="L34" s="184"/>
      <c r="M34" s="199">
        <f aca="true" t="shared" si="1" ref="M34:M39">K34/E34</f>
        <v>0.5</v>
      </c>
      <c r="P34" s="21"/>
      <c r="Q34" s="21"/>
      <c r="R34" s="4"/>
      <c r="S34" s="19"/>
      <c r="T34" s="4"/>
      <c r="U34" s="19"/>
      <c r="V34" s="102"/>
      <c r="W34" s="19"/>
      <c r="X34" s="104"/>
      <c r="Y34" s="20"/>
      <c r="Z34" s="127"/>
    </row>
    <row r="35" spans="3:26" ht="12.75">
      <c r="C35" s="3"/>
      <c r="D35" s="21" t="s">
        <v>83</v>
      </c>
      <c r="E35" s="198">
        <f>English!E33</f>
        <v>1843.45</v>
      </c>
      <c r="F35" s="182"/>
      <c r="G35" s="183">
        <f>English!H33</f>
        <v>512</v>
      </c>
      <c r="H35" s="182"/>
      <c r="I35" s="181">
        <f>English!H33</f>
        <v>512</v>
      </c>
      <c r="J35" s="182"/>
      <c r="K35" s="181">
        <f>English!J33</f>
        <v>-1331.45</v>
      </c>
      <c r="L35" s="184"/>
      <c r="M35" s="199">
        <f t="shared" si="1"/>
        <v>-0.7222598931351542</v>
      </c>
      <c r="P35" s="21"/>
      <c r="Q35" s="21"/>
      <c r="R35" s="4"/>
      <c r="S35" s="19"/>
      <c r="T35" s="4"/>
      <c r="U35" s="19"/>
      <c r="V35" s="102"/>
      <c r="W35" s="19"/>
      <c r="X35" s="104"/>
      <c r="Y35" s="20"/>
      <c r="Z35" s="127"/>
    </row>
    <row r="36" spans="3:26" ht="12.75">
      <c r="C36" s="3"/>
      <c r="D36" s="21" t="s">
        <v>182</v>
      </c>
      <c r="E36" s="198">
        <f>English!E34</f>
        <v>203</v>
      </c>
      <c r="F36" s="182"/>
      <c r="G36" s="183">
        <f>English!H34</f>
        <v>0</v>
      </c>
      <c r="H36" s="182"/>
      <c r="I36" s="181">
        <v>203</v>
      </c>
      <c r="J36" s="182"/>
      <c r="K36" s="181">
        <f>G36-E36</f>
        <v>-203</v>
      </c>
      <c r="L36" s="184"/>
      <c r="M36" s="199">
        <f t="shared" si="1"/>
        <v>-1</v>
      </c>
      <c r="P36" s="21"/>
      <c r="Q36" s="21"/>
      <c r="R36" s="4"/>
      <c r="S36" s="19"/>
      <c r="T36" s="4"/>
      <c r="U36" s="19"/>
      <c r="V36" s="102"/>
      <c r="W36" s="19"/>
      <c r="X36" s="104"/>
      <c r="Y36" s="20"/>
      <c r="Z36" s="127"/>
    </row>
    <row r="37" spans="3:26" ht="12.75">
      <c r="C37" s="3"/>
      <c r="D37" s="21" t="s">
        <v>84</v>
      </c>
      <c r="E37" s="198">
        <f>English!E35</f>
        <v>240</v>
      </c>
      <c r="F37" s="182"/>
      <c r="G37" s="183">
        <f>English!H35</f>
        <v>240</v>
      </c>
      <c r="H37" s="182"/>
      <c r="I37" s="181">
        <f>English!H35</f>
        <v>240</v>
      </c>
      <c r="J37" s="182"/>
      <c r="K37" s="181">
        <f>English!J35</f>
        <v>0</v>
      </c>
      <c r="L37" s="184"/>
      <c r="M37" s="199">
        <f t="shared" si="1"/>
        <v>0</v>
      </c>
      <c r="P37" s="21"/>
      <c r="Q37" s="21"/>
      <c r="R37" s="4"/>
      <c r="S37" s="19"/>
      <c r="T37" s="4"/>
      <c r="U37" s="19"/>
      <c r="V37" s="102"/>
      <c r="W37" s="19"/>
      <c r="X37" s="104"/>
      <c r="Y37" s="20"/>
      <c r="Z37" s="127"/>
    </row>
    <row r="38" spans="3:26" ht="13.5" thickBot="1">
      <c r="C38" s="3"/>
      <c r="D38" s="21" t="s">
        <v>183</v>
      </c>
      <c r="E38" s="200">
        <f>English!E36</f>
        <v>0</v>
      </c>
      <c r="F38" s="191"/>
      <c r="G38" s="192">
        <f>English!H36</f>
        <v>0</v>
      </c>
      <c r="H38" s="191"/>
      <c r="I38" s="190">
        <v>0</v>
      </c>
      <c r="J38" s="191"/>
      <c r="K38" s="190">
        <f>G38-E38</f>
        <v>0</v>
      </c>
      <c r="L38" s="193"/>
      <c r="M38" s="201" t="e">
        <f t="shared" si="1"/>
        <v>#DIV/0!</v>
      </c>
      <c r="P38" s="21"/>
      <c r="Q38" s="21"/>
      <c r="R38" s="4"/>
      <c r="S38" s="19"/>
      <c r="T38" s="4"/>
      <c r="U38" s="19"/>
      <c r="V38" s="102"/>
      <c r="W38" s="19"/>
      <c r="X38" s="104"/>
      <c r="Y38" s="20"/>
      <c r="Z38" s="127"/>
    </row>
    <row r="39" spans="3:26" ht="12.75">
      <c r="C39" s="3" t="s">
        <v>95</v>
      </c>
      <c r="D39" s="21"/>
      <c r="E39" s="202">
        <f>SUM(E34:E37)</f>
        <v>2586.45</v>
      </c>
      <c r="F39" s="187"/>
      <c r="G39" s="188">
        <f>English!H37</f>
        <v>1202</v>
      </c>
      <c r="H39" s="187"/>
      <c r="I39" s="186">
        <f>SUM(I34:I38)</f>
        <v>1405</v>
      </c>
      <c r="J39" s="187"/>
      <c r="K39" s="186">
        <f>G39-E39</f>
        <v>-1384.4499999999998</v>
      </c>
      <c r="L39" s="189"/>
      <c r="M39" s="203">
        <f t="shared" si="1"/>
        <v>-0.5352703512536487</v>
      </c>
      <c r="P39" s="21"/>
      <c r="Q39" s="21"/>
      <c r="R39" s="5"/>
      <c r="S39" s="17"/>
      <c r="T39" s="5"/>
      <c r="U39" s="17"/>
      <c r="V39" s="138"/>
      <c r="W39" s="17"/>
      <c r="X39" s="103"/>
      <c r="Y39" s="6"/>
      <c r="Z39" s="126"/>
    </row>
    <row r="40" spans="3:26" ht="12.75">
      <c r="C40" s="3" t="s">
        <v>96</v>
      </c>
      <c r="D40" s="21"/>
      <c r="E40" s="198"/>
      <c r="F40" s="182"/>
      <c r="G40" s="183"/>
      <c r="H40" s="182"/>
      <c r="I40" s="181"/>
      <c r="J40" s="182"/>
      <c r="K40" s="181"/>
      <c r="L40" s="184"/>
      <c r="M40" s="199"/>
      <c r="P40" s="21"/>
      <c r="Q40" s="21"/>
      <c r="R40" s="4"/>
      <c r="S40" s="19"/>
      <c r="T40" s="4"/>
      <c r="U40" s="19"/>
      <c r="V40" s="102"/>
      <c r="W40" s="19"/>
      <c r="X40" s="104"/>
      <c r="Y40" s="20"/>
      <c r="Z40" s="127"/>
    </row>
    <row r="41" spans="3:26" ht="12.75">
      <c r="C41" s="3"/>
      <c r="D41" s="21" t="s">
        <v>82</v>
      </c>
      <c r="E41" s="198">
        <f>English!E39</f>
        <v>300</v>
      </c>
      <c r="F41" s="182"/>
      <c r="G41" s="183">
        <f>English!H39</f>
        <v>450</v>
      </c>
      <c r="H41" s="182"/>
      <c r="I41" s="181">
        <f>English!H39</f>
        <v>450</v>
      </c>
      <c r="J41" s="182"/>
      <c r="K41" s="181">
        <f>English!J39</f>
        <v>150</v>
      </c>
      <c r="L41" s="184"/>
      <c r="M41" s="199">
        <f>M36</f>
        <v>-1</v>
      </c>
      <c r="P41" s="21"/>
      <c r="Q41" s="21"/>
      <c r="R41" s="4"/>
      <c r="S41" s="19"/>
      <c r="T41" s="4"/>
      <c r="U41" s="19"/>
      <c r="V41" s="102"/>
      <c r="W41" s="19"/>
      <c r="X41" s="104"/>
      <c r="Y41" s="20"/>
      <c r="Z41" s="127"/>
    </row>
    <row r="42" spans="3:26" ht="12.75">
      <c r="C42" s="3"/>
      <c r="D42" s="21" t="s">
        <v>83</v>
      </c>
      <c r="E42" s="198">
        <f>English!E40</f>
        <v>1600</v>
      </c>
      <c r="F42" s="182"/>
      <c r="G42" s="183">
        <f>English!H40</f>
        <v>754</v>
      </c>
      <c r="H42" s="182"/>
      <c r="I42" s="181">
        <f>English!H40</f>
        <v>754</v>
      </c>
      <c r="J42" s="182"/>
      <c r="K42" s="181">
        <f>English!J40</f>
        <v>-846</v>
      </c>
      <c r="L42" s="184"/>
      <c r="M42" s="199">
        <f>K42/E42</f>
        <v>-0.52875</v>
      </c>
      <c r="P42" s="21"/>
      <c r="Q42" s="21"/>
      <c r="R42" s="4"/>
      <c r="S42" s="19"/>
      <c r="T42" s="4"/>
      <c r="U42" s="19"/>
      <c r="V42" s="102"/>
      <c r="W42" s="19"/>
      <c r="X42" s="104"/>
      <c r="Y42" s="20"/>
      <c r="Z42" s="127"/>
    </row>
    <row r="43" spans="3:26" ht="12.75">
      <c r="C43" s="3"/>
      <c r="D43" s="21" t="s">
        <v>182</v>
      </c>
      <c r="E43" s="198">
        <f>English!E41</f>
        <v>200</v>
      </c>
      <c r="F43" s="182"/>
      <c r="G43" s="183">
        <f>English!H41</f>
        <v>0</v>
      </c>
      <c r="H43" s="182"/>
      <c r="I43" s="181">
        <v>200</v>
      </c>
      <c r="J43" s="182"/>
      <c r="K43" s="181"/>
      <c r="L43" s="184"/>
      <c r="M43" s="199"/>
      <c r="P43" s="21"/>
      <c r="Q43" s="21"/>
      <c r="R43" s="4"/>
      <c r="S43" s="19"/>
      <c r="T43" s="4"/>
      <c r="U43" s="19"/>
      <c r="V43" s="102"/>
      <c r="W43" s="19"/>
      <c r="X43" s="104"/>
      <c r="Y43" s="20"/>
      <c r="Z43" s="127"/>
    </row>
    <row r="44" spans="3:26" ht="12.75">
      <c r="C44" s="3"/>
      <c r="D44" s="21" t="s">
        <v>84</v>
      </c>
      <c r="E44" s="198">
        <f>English!E42</f>
        <v>1310</v>
      </c>
      <c r="F44" s="182"/>
      <c r="G44" s="183">
        <f>English!H42</f>
        <v>698</v>
      </c>
      <c r="H44" s="182"/>
      <c r="I44" s="181">
        <f>English!H42</f>
        <v>698</v>
      </c>
      <c r="J44" s="182"/>
      <c r="K44" s="181">
        <f>English!J42</f>
        <v>-612</v>
      </c>
      <c r="L44" s="184"/>
      <c r="M44" s="199">
        <f>K44/E44</f>
        <v>-0.467175572519084</v>
      </c>
      <c r="P44" s="21"/>
      <c r="Q44" s="21"/>
      <c r="R44" s="4"/>
      <c r="S44" s="19"/>
      <c r="T44" s="4"/>
      <c r="U44" s="19"/>
      <c r="V44" s="102"/>
      <c r="W44" s="19"/>
      <c r="X44" s="104"/>
      <c r="Y44" s="20"/>
      <c r="Z44" s="127"/>
    </row>
    <row r="45" spans="3:26" ht="12.75">
      <c r="C45" s="3"/>
      <c r="D45" s="21" t="s">
        <v>183</v>
      </c>
      <c r="E45" s="198">
        <f>English!E44</f>
        <v>0</v>
      </c>
      <c r="F45" s="182"/>
      <c r="G45" s="183">
        <f>English!H43</f>
        <v>0</v>
      </c>
      <c r="H45" s="182"/>
      <c r="I45" s="181">
        <f>English!H44</f>
        <v>243</v>
      </c>
      <c r="J45" s="182"/>
      <c r="K45" s="181">
        <f>English!J44</f>
        <v>243</v>
      </c>
      <c r="L45" s="184"/>
      <c r="M45" s="199" t="e">
        <f>K45/E45</f>
        <v>#DIV/0!</v>
      </c>
      <c r="P45" s="21"/>
      <c r="Q45" s="21"/>
      <c r="R45" s="4"/>
      <c r="S45" s="19"/>
      <c r="T45" s="4"/>
      <c r="U45" s="19"/>
      <c r="V45" s="102"/>
      <c r="W45" s="19"/>
      <c r="X45" s="104"/>
      <c r="Y45" s="20"/>
      <c r="Z45" s="127"/>
    </row>
    <row r="46" spans="3:26" ht="13.5" thickBot="1">
      <c r="C46" s="3"/>
      <c r="D46" s="21" t="s">
        <v>197</v>
      </c>
      <c r="E46" s="204"/>
      <c r="F46" s="191"/>
      <c r="G46" s="192">
        <f>English!H44</f>
        <v>243</v>
      </c>
      <c r="H46" s="191"/>
      <c r="I46" s="190"/>
      <c r="J46" s="191"/>
      <c r="K46" s="190"/>
      <c r="L46" s="193"/>
      <c r="M46" s="205">
        <v>0</v>
      </c>
      <c r="P46" s="21"/>
      <c r="Q46" s="21"/>
      <c r="R46" s="4"/>
      <c r="S46" s="19"/>
      <c r="T46" s="4"/>
      <c r="U46" s="19"/>
      <c r="V46" s="102"/>
      <c r="W46" s="19"/>
      <c r="X46" s="104"/>
      <c r="Y46" s="20"/>
      <c r="Z46" s="127"/>
    </row>
    <row r="47" spans="3:26" ht="12.75">
      <c r="C47" s="3" t="s">
        <v>97</v>
      </c>
      <c r="D47" s="21"/>
      <c r="E47" s="202">
        <f>SUM(E41:E46)</f>
        <v>3410</v>
      </c>
      <c r="F47" s="187"/>
      <c r="G47" s="188">
        <f>SUM(G41:G46)</f>
        <v>2145</v>
      </c>
      <c r="H47" s="187"/>
      <c r="I47" s="186">
        <f>SUM(I41:I45)</f>
        <v>2345</v>
      </c>
      <c r="J47" s="187"/>
      <c r="K47" s="186">
        <f>G47-E47</f>
        <v>-1265</v>
      </c>
      <c r="L47" s="189"/>
      <c r="M47" s="203">
        <f>K47/E47</f>
        <v>-0.3709677419354839</v>
      </c>
      <c r="P47" s="21"/>
      <c r="Q47" s="21"/>
      <c r="R47" s="5"/>
      <c r="S47" s="17"/>
      <c r="T47" s="5"/>
      <c r="U47" s="17"/>
      <c r="V47" s="138"/>
      <c r="W47" s="17"/>
      <c r="X47" s="103"/>
      <c r="Y47" s="6"/>
      <c r="Z47" s="126"/>
    </row>
    <row r="48" spans="3:26" ht="12.75">
      <c r="C48" s="3" t="s">
        <v>98</v>
      </c>
      <c r="D48" s="21"/>
      <c r="E48" s="198"/>
      <c r="F48" s="182"/>
      <c r="G48" s="183"/>
      <c r="H48" s="182"/>
      <c r="I48" s="181"/>
      <c r="J48" s="182"/>
      <c r="K48" s="181"/>
      <c r="L48" s="184"/>
      <c r="M48" s="199"/>
      <c r="P48" s="21"/>
      <c r="Q48" s="21"/>
      <c r="R48" s="4"/>
      <c r="S48" s="19"/>
      <c r="T48" s="4"/>
      <c r="U48" s="19"/>
      <c r="V48" s="102"/>
      <c r="W48" s="19"/>
      <c r="X48" s="104"/>
      <c r="Y48" s="20"/>
      <c r="Z48" s="127"/>
    </row>
    <row r="49" spans="3:26" ht="12.75">
      <c r="C49" s="3"/>
      <c r="D49" s="21" t="s">
        <v>99</v>
      </c>
      <c r="E49" s="198">
        <f>English!E47</f>
        <v>75</v>
      </c>
      <c r="F49" s="182"/>
      <c r="G49" s="183"/>
      <c r="H49" s="182"/>
      <c r="I49" s="181">
        <f>English!H47</f>
        <v>0</v>
      </c>
      <c r="J49" s="182"/>
      <c r="K49" s="181">
        <f>English!J47</f>
        <v>-75</v>
      </c>
      <c r="L49" s="184"/>
      <c r="M49" s="199">
        <f>K49/E49</f>
        <v>-1</v>
      </c>
      <c r="P49" s="21"/>
      <c r="Q49" s="21"/>
      <c r="R49" s="4"/>
      <c r="S49" s="19"/>
      <c r="T49" s="4"/>
      <c r="U49" s="19"/>
      <c r="V49" s="102"/>
      <c r="W49" s="19"/>
      <c r="X49" s="104"/>
      <c r="Y49" s="20"/>
      <c r="Z49" s="127"/>
    </row>
    <row r="50" spans="3:26" ht="12.75">
      <c r="C50" s="3"/>
      <c r="D50" s="21" t="s">
        <v>100</v>
      </c>
      <c r="E50" s="198">
        <f>English!E48</f>
        <v>90</v>
      </c>
      <c r="F50" s="182"/>
      <c r="G50" s="183"/>
      <c r="H50" s="182"/>
      <c r="I50" s="181">
        <f>English!H48</f>
        <v>0</v>
      </c>
      <c r="J50" s="182"/>
      <c r="K50" s="181">
        <f>English!J48</f>
        <v>-90</v>
      </c>
      <c r="L50" s="184"/>
      <c r="M50" s="199">
        <f>K50/E50</f>
        <v>-1</v>
      </c>
      <c r="P50" s="21"/>
      <c r="Q50" s="21"/>
      <c r="R50" s="4"/>
      <c r="S50" s="19"/>
      <c r="T50" s="4"/>
      <c r="U50" s="19"/>
      <c r="V50" s="102"/>
      <c r="W50" s="19"/>
      <c r="X50" s="104"/>
      <c r="Y50" s="20"/>
      <c r="Z50" s="127"/>
    </row>
    <row r="51" spans="3:26" ht="13.5" thickBot="1">
      <c r="C51" s="3"/>
      <c r="D51" s="21" t="s">
        <v>155</v>
      </c>
      <c r="E51" s="200">
        <f>English!E49</f>
        <v>0</v>
      </c>
      <c r="F51" s="191"/>
      <c r="G51" s="192"/>
      <c r="H51" s="191"/>
      <c r="I51" s="190">
        <f>English!H49</f>
        <v>0</v>
      </c>
      <c r="J51" s="191"/>
      <c r="K51" s="190">
        <f>English!J49</f>
        <v>0</v>
      </c>
      <c r="L51" s="193"/>
      <c r="M51" s="201">
        <v>0</v>
      </c>
      <c r="P51" s="21"/>
      <c r="Q51" s="21"/>
      <c r="R51" s="4"/>
      <c r="S51" s="19"/>
      <c r="T51" s="4"/>
      <c r="U51" s="19"/>
      <c r="V51" s="102"/>
      <c r="W51" s="19"/>
      <c r="X51" s="104"/>
      <c r="Y51" s="20"/>
      <c r="Z51" s="127"/>
    </row>
    <row r="52" spans="3:26" ht="12.75">
      <c r="C52" s="3" t="s">
        <v>101</v>
      </c>
      <c r="D52" s="21"/>
      <c r="E52" s="202">
        <f>SUM(E49:E51)</f>
        <v>165</v>
      </c>
      <c r="F52" s="187"/>
      <c r="G52" s="188"/>
      <c r="H52" s="187"/>
      <c r="I52" s="186">
        <f>SUM(I49:I51)</f>
        <v>0</v>
      </c>
      <c r="J52" s="187"/>
      <c r="K52" s="186">
        <f>G52-E52</f>
        <v>-165</v>
      </c>
      <c r="L52" s="189"/>
      <c r="M52" s="203">
        <f>K52/E52</f>
        <v>-1</v>
      </c>
      <c r="P52" s="21"/>
      <c r="Q52" s="21"/>
      <c r="R52" s="5"/>
      <c r="S52" s="17"/>
      <c r="T52" s="5"/>
      <c r="U52" s="17"/>
      <c r="V52" s="138"/>
      <c r="W52" s="17"/>
      <c r="X52" s="103"/>
      <c r="Y52" s="6"/>
      <c r="Z52" s="126"/>
    </row>
    <row r="53" spans="3:26" ht="12.75">
      <c r="C53" s="3" t="s">
        <v>102</v>
      </c>
      <c r="D53" s="21"/>
      <c r="E53" s="198" t="s">
        <v>72</v>
      </c>
      <c r="F53" s="182"/>
      <c r="G53" s="183"/>
      <c r="H53" s="182"/>
      <c r="I53" s="181"/>
      <c r="J53" s="182"/>
      <c r="K53" s="181"/>
      <c r="L53" s="184"/>
      <c r="M53" s="199"/>
      <c r="P53" s="21"/>
      <c r="Q53" s="21"/>
      <c r="R53" s="4"/>
      <c r="S53" s="19"/>
      <c r="T53" s="4"/>
      <c r="U53" s="19"/>
      <c r="V53" s="102"/>
      <c r="W53" s="19"/>
      <c r="X53" s="104"/>
      <c r="Y53" s="20"/>
      <c r="Z53" s="127"/>
    </row>
    <row r="54" spans="3:26" ht="12.75">
      <c r="C54" s="3"/>
      <c r="D54" s="21" t="s">
        <v>103</v>
      </c>
      <c r="E54" s="198">
        <f>English!E52</f>
        <v>1645</v>
      </c>
      <c r="F54" s="182"/>
      <c r="G54" s="185">
        <f>English!H52</f>
        <v>850</v>
      </c>
      <c r="H54" s="182"/>
      <c r="I54" s="181"/>
      <c r="J54" s="182"/>
      <c r="K54" s="181">
        <f>G54-E54</f>
        <v>-795</v>
      </c>
      <c r="L54" s="184"/>
      <c r="M54" s="199">
        <f aca="true" t="shared" si="2" ref="M54:M66">K54/E54</f>
        <v>-0.48328267477203646</v>
      </c>
      <c r="P54" s="21"/>
      <c r="Q54" s="21"/>
      <c r="R54" s="4"/>
      <c r="S54" s="19"/>
      <c r="T54" s="105"/>
      <c r="U54" s="19"/>
      <c r="V54" s="102"/>
      <c r="W54" s="19"/>
      <c r="X54" s="104"/>
      <c r="Y54" s="20"/>
      <c r="Z54" s="127"/>
    </row>
    <row r="55" spans="3:26" ht="12.75">
      <c r="C55" s="3"/>
      <c r="D55" s="21" t="s">
        <v>104</v>
      </c>
      <c r="E55" s="198">
        <f>English!E53</f>
        <v>300</v>
      </c>
      <c r="F55" s="182"/>
      <c r="G55" s="183">
        <f>English!H53</f>
        <v>102</v>
      </c>
      <c r="H55" s="182"/>
      <c r="I55" s="181"/>
      <c r="J55" s="182"/>
      <c r="K55" s="181">
        <f>G55-E55</f>
        <v>-198</v>
      </c>
      <c r="L55" s="184"/>
      <c r="M55" s="199">
        <f t="shared" si="2"/>
        <v>-0.66</v>
      </c>
      <c r="P55" s="21"/>
      <c r="Q55" s="21"/>
      <c r="R55" s="4"/>
      <c r="S55" s="19"/>
      <c r="T55" s="4"/>
      <c r="U55" s="19"/>
      <c r="V55" s="102"/>
      <c r="W55" s="19"/>
      <c r="X55" s="104"/>
      <c r="Y55" s="20"/>
      <c r="Z55" s="139"/>
    </row>
    <row r="56" spans="3:26" ht="12.75">
      <c r="C56" s="3"/>
      <c r="D56" s="21" t="s">
        <v>105</v>
      </c>
      <c r="E56" s="198">
        <f>English!E54</f>
        <v>544</v>
      </c>
      <c r="F56" s="182"/>
      <c r="G56" s="183">
        <f>English!H54</f>
        <v>372</v>
      </c>
      <c r="H56" s="182"/>
      <c r="I56" s="181"/>
      <c r="J56" s="182"/>
      <c r="K56" s="181">
        <f>G56-R56</f>
        <v>372</v>
      </c>
      <c r="L56" s="184"/>
      <c r="M56" s="199">
        <f t="shared" si="2"/>
        <v>0.6838235294117647</v>
      </c>
      <c r="P56" s="21"/>
      <c r="Q56" s="21"/>
      <c r="R56" s="4"/>
      <c r="S56" s="19"/>
      <c r="T56" s="4"/>
      <c r="U56" s="19"/>
      <c r="V56" s="102"/>
      <c r="W56" s="19"/>
      <c r="X56" s="104"/>
      <c r="Y56" s="20"/>
      <c r="Z56" s="127"/>
    </row>
    <row r="57" spans="3:26" ht="12.75">
      <c r="C57" s="3"/>
      <c r="D57" s="21" t="s">
        <v>106</v>
      </c>
      <c r="E57" s="198">
        <f>English!E55</f>
        <v>1435</v>
      </c>
      <c r="F57" s="182"/>
      <c r="G57" s="183">
        <f>English!H55</f>
        <v>223</v>
      </c>
      <c r="H57" s="182"/>
      <c r="I57" s="181"/>
      <c r="J57" s="182"/>
      <c r="K57" s="181">
        <f>G57-E57</f>
        <v>-1212</v>
      </c>
      <c r="L57" s="184"/>
      <c r="M57" s="199">
        <f t="shared" si="2"/>
        <v>-0.8445993031358885</v>
      </c>
      <c r="P57" s="21"/>
      <c r="Q57" s="21"/>
      <c r="R57" s="4"/>
      <c r="S57" s="19"/>
      <c r="T57" s="4"/>
      <c r="U57" s="19"/>
      <c r="V57" s="102"/>
      <c r="W57" s="19"/>
      <c r="X57" s="104"/>
      <c r="Y57" s="20"/>
      <c r="Z57" s="127"/>
    </row>
    <row r="58" spans="3:26" ht="12.75">
      <c r="C58" s="3"/>
      <c r="D58" s="21" t="s">
        <v>107</v>
      </c>
      <c r="E58" s="198">
        <f>English!E56</f>
        <v>1492</v>
      </c>
      <c r="F58" s="182"/>
      <c r="G58" s="183">
        <f>English!H56</f>
        <v>802</v>
      </c>
      <c r="H58" s="182"/>
      <c r="I58" s="181"/>
      <c r="J58" s="182"/>
      <c r="K58" s="181">
        <f>G58-R58</f>
        <v>802</v>
      </c>
      <c r="L58" s="184"/>
      <c r="M58" s="199">
        <f t="shared" si="2"/>
        <v>0.5375335120643432</v>
      </c>
      <c r="P58" s="21"/>
      <c r="Q58" s="21"/>
      <c r="R58" s="4"/>
      <c r="S58" s="19"/>
      <c r="T58" s="4"/>
      <c r="U58" s="19"/>
      <c r="V58" s="102"/>
      <c r="W58" s="19"/>
      <c r="X58" s="104"/>
      <c r="Y58" s="20"/>
      <c r="Z58" s="127"/>
    </row>
    <row r="59" spans="3:26" ht="12.75">
      <c r="C59" s="3"/>
      <c r="D59" s="21" t="s">
        <v>108</v>
      </c>
      <c r="E59" s="198">
        <f>English!E57</f>
        <v>900</v>
      </c>
      <c r="F59" s="182"/>
      <c r="G59" s="183">
        <f>English!H57</f>
        <v>252</v>
      </c>
      <c r="H59" s="182"/>
      <c r="I59" s="181"/>
      <c r="J59" s="182"/>
      <c r="K59" s="181">
        <f>G59-E59</f>
        <v>-648</v>
      </c>
      <c r="L59" s="184"/>
      <c r="M59" s="199">
        <f t="shared" si="2"/>
        <v>-0.72</v>
      </c>
      <c r="P59" s="21"/>
      <c r="Q59" s="21"/>
      <c r="R59" s="4"/>
      <c r="S59" s="19"/>
      <c r="T59" s="4"/>
      <c r="U59" s="19"/>
      <c r="V59" s="102"/>
      <c r="W59" s="19"/>
      <c r="X59" s="104"/>
      <c r="Y59" s="20"/>
      <c r="Z59" s="127"/>
    </row>
    <row r="60" spans="3:26" ht="12.75">
      <c r="C60" s="3"/>
      <c r="D60" s="21" t="s">
        <v>109</v>
      </c>
      <c r="E60" s="198">
        <f>English!E58</f>
        <v>850</v>
      </c>
      <c r="F60" s="182"/>
      <c r="G60" s="183">
        <f>English!H58</f>
        <v>272</v>
      </c>
      <c r="H60" s="182"/>
      <c r="I60" s="181"/>
      <c r="J60" s="182"/>
      <c r="K60" s="181">
        <f>G60-E60</f>
        <v>-578</v>
      </c>
      <c r="L60" s="184"/>
      <c r="M60" s="199">
        <f t="shared" si="2"/>
        <v>-0.68</v>
      </c>
      <c r="P60" s="21"/>
      <c r="Q60" s="21"/>
      <c r="R60" s="4"/>
      <c r="S60" s="19"/>
      <c r="T60" s="4"/>
      <c r="U60" s="19"/>
      <c r="V60" s="102"/>
      <c r="W60" s="19"/>
      <c r="X60" s="104"/>
      <c r="Y60" s="20"/>
      <c r="Z60" s="127"/>
    </row>
    <row r="61" spans="3:26" ht="12.75">
      <c r="C61" s="3"/>
      <c r="D61" s="21" t="s">
        <v>110</v>
      </c>
      <c r="E61" s="198">
        <f>English!E59</f>
        <v>496</v>
      </c>
      <c r="F61" s="182"/>
      <c r="G61" s="183">
        <f>English!H59</f>
        <v>472</v>
      </c>
      <c r="H61" s="182"/>
      <c r="I61" s="181"/>
      <c r="J61" s="182"/>
      <c r="K61" s="181">
        <f>G61-E61</f>
        <v>-24</v>
      </c>
      <c r="L61" s="184"/>
      <c r="M61" s="199">
        <f t="shared" si="2"/>
        <v>-0.04838709677419355</v>
      </c>
      <c r="P61" s="21"/>
      <c r="Q61" s="21"/>
      <c r="R61" s="4"/>
      <c r="S61" s="19"/>
      <c r="T61" s="4"/>
      <c r="U61" s="19"/>
      <c r="V61" s="102"/>
      <c r="W61" s="19"/>
      <c r="X61" s="104"/>
      <c r="Y61" s="20"/>
      <c r="Z61" s="127"/>
    </row>
    <row r="62" spans="3:26" ht="12.75">
      <c r="C62" s="3"/>
      <c r="D62" s="26" t="s">
        <v>111</v>
      </c>
      <c r="E62" s="198">
        <f>English!E60</f>
        <v>1003</v>
      </c>
      <c r="F62" s="182"/>
      <c r="G62" s="183">
        <f>English!H60</f>
        <v>352</v>
      </c>
      <c r="H62" s="182"/>
      <c r="I62" s="181"/>
      <c r="J62" s="182"/>
      <c r="K62" s="181">
        <f>G62-E62</f>
        <v>-651</v>
      </c>
      <c r="L62" s="184"/>
      <c r="M62" s="199">
        <f t="shared" si="2"/>
        <v>-0.6490528414755733</v>
      </c>
      <c r="P62" s="21"/>
      <c r="Q62" s="26"/>
      <c r="R62" s="4"/>
      <c r="S62" s="19"/>
      <c r="T62" s="4"/>
      <c r="U62" s="19"/>
      <c r="V62" s="102"/>
      <c r="W62" s="19"/>
      <c r="X62" s="104"/>
      <c r="Y62" s="20"/>
      <c r="Z62" s="127"/>
    </row>
    <row r="63" spans="3:26" ht="12.75">
      <c r="C63" s="3"/>
      <c r="D63" s="26" t="s">
        <v>112</v>
      </c>
      <c r="E63" s="198">
        <f>English!E61</f>
        <v>479</v>
      </c>
      <c r="F63" s="182"/>
      <c r="G63" s="183">
        <f>English!H61</f>
        <v>162</v>
      </c>
      <c r="H63" s="182"/>
      <c r="I63" s="181"/>
      <c r="J63" s="182"/>
      <c r="K63" s="181">
        <f>G63-E63</f>
        <v>-317</v>
      </c>
      <c r="L63" s="184"/>
      <c r="M63" s="199">
        <f t="shared" si="2"/>
        <v>-0.6617954070981211</v>
      </c>
      <c r="P63" s="21"/>
      <c r="Q63" s="26"/>
      <c r="R63" s="4"/>
      <c r="S63" s="19"/>
      <c r="T63" s="4"/>
      <c r="U63" s="19"/>
      <c r="V63" s="102"/>
      <c r="W63" s="19"/>
      <c r="X63" s="104"/>
      <c r="Y63" s="20"/>
      <c r="Z63" s="127"/>
    </row>
    <row r="64" spans="3:26" ht="12.75">
      <c r="C64" s="3"/>
      <c r="D64" s="26" t="s">
        <v>171</v>
      </c>
      <c r="E64" s="198">
        <f>English!E62</f>
        <v>1818</v>
      </c>
      <c r="F64" s="182"/>
      <c r="G64" s="183">
        <f>English!H62</f>
        <v>432</v>
      </c>
      <c r="H64" s="182"/>
      <c r="I64" s="181"/>
      <c r="J64" s="182"/>
      <c r="K64" s="181">
        <f>H64-E64</f>
        <v>-1818</v>
      </c>
      <c r="L64" s="184"/>
      <c r="M64" s="199">
        <f t="shared" si="2"/>
        <v>-1</v>
      </c>
      <c r="P64" s="21"/>
      <c r="Q64" s="26"/>
      <c r="R64" s="140"/>
      <c r="S64" s="19"/>
      <c r="T64" s="4"/>
      <c r="U64" s="19"/>
      <c r="V64" s="102"/>
      <c r="W64" s="19"/>
      <c r="X64" s="104"/>
      <c r="Y64" s="20"/>
      <c r="Z64" s="127"/>
    </row>
    <row r="65" spans="3:26" ht="13.5" thickBot="1">
      <c r="C65" s="3"/>
      <c r="D65" s="26" t="s">
        <v>195</v>
      </c>
      <c r="E65" s="200">
        <f>English!E63</f>
        <v>1042</v>
      </c>
      <c r="F65" s="191"/>
      <c r="G65" s="192">
        <f>English!H63</f>
        <v>904</v>
      </c>
      <c r="H65" s="191"/>
      <c r="I65" s="190"/>
      <c r="J65" s="191"/>
      <c r="K65" s="190">
        <f>G65-E65</f>
        <v>-138</v>
      </c>
      <c r="L65" s="193"/>
      <c r="M65" s="201">
        <f t="shared" si="2"/>
        <v>-0.1324376199616123</v>
      </c>
      <c r="P65" s="21"/>
      <c r="Q65" s="26"/>
      <c r="R65" s="4"/>
      <c r="S65" s="19"/>
      <c r="T65" s="4"/>
      <c r="U65" s="19"/>
      <c r="V65" s="102"/>
      <c r="W65" s="19"/>
      <c r="X65" s="104"/>
      <c r="Y65" s="20"/>
      <c r="Z65" s="127"/>
    </row>
    <row r="66" spans="3:26" ht="12.75">
      <c r="C66" s="3" t="s">
        <v>113</v>
      </c>
      <c r="D66" s="21"/>
      <c r="E66" s="202">
        <f>SUM(E54:E65)</f>
        <v>12004</v>
      </c>
      <c r="F66" s="187"/>
      <c r="G66" s="188">
        <f>SUM(G54:G65)</f>
        <v>5195</v>
      </c>
      <c r="H66" s="187"/>
      <c r="I66" s="186" t="e">
        <f>SUM(#REF!,#REF!,#REF!,#REF!,#REF!,#REF!,#REF!,#REF!,#REF!,#REF!,#REF!,#REF!)</f>
        <v>#REF!</v>
      </c>
      <c r="J66" s="187"/>
      <c r="K66" s="186">
        <f>G66-E66</f>
        <v>-6809</v>
      </c>
      <c r="L66" s="189"/>
      <c r="M66" s="203">
        <f t="shared" si="2"/>
        <v>-0.5672275908030656</v>
      </c>
      <c r="P66" s="21"/>
      <c r="Q66" s="21"/>
      <c r="R66" s="5"/>
      <c r="S66" s="17"/>
      <c r="T66" s="5"/>
      <c r="U66" s="17"/>
      <c r="V66" s="138"/>
      <c r="W66" s="17"/>
      <c r="X66" s="103"/>
      <c r="Y66" s="6"/>
      <c r="Z66" s="126"/>
    </row>
    <row r="67" spans="3:26" ht="12.75">
      <c r="C67" s="3" t="s">
        <v>161</v>
      </c>
      <c r="D67" s="21"/>
      <c r="E67" s="198"/>
      <c r="F67" s="182"/>
      <c r="G67" s="183"/>
      <c r="H67" s="182"/>
      <c r="I67" s="181"/>
      <c r="J67" s="182"/>
      <c r="K67" s="181"/>
      <c r="L67" s="184"/>
      <c r="M67" s="199"/>
      <c r="P67" s="21"/>
      <c r="Q67" s="21"/>
      <c r="R67" s="4"/>
      <c r="S67" s="19"/>
      <c r="T67" s="4"/>
      <c r="U67" s="19"/>
      <c r="V67" s="102"/>
      <c r="W67" s="19"/>
      <c r="X67" s="104"/>
      <c r="Y67" s="20"/>
      <c r="Z67" s="127"/>
    </row>
    <row r="68" spans="3:26" ht="13.5" thickBot="1">
      <c r="C68" s="3"/>
      <c r="D68" s="21" t="s">
        <v>74</v>
      </c>
      <c r="E68" s="200">
        <f>English!E66</f>
        <v>0</v>
      </c>
      <c r="F68" s="191"/>
      <c r="G68" s="192">
        <f>English!H66</f>
        <v>425</v>
      </c>
      <c r="H68" s="191"/>
      <c r="I68" s="190">
        <f>English!H66</f>
        <v>425</v>
      </c>
      <c r="J68" s="191"/>
      <c r="K68" s="190">
        <f>English!J66</f>
        <v>425</v>
      </c>
      <c r="L68" s="193"/>
      <c r="M68" s="201" t="e">
        <f>K68/E68</f>
        <v>#DIV/0!</v>
      </c>
      <c r="P68" s="21"/>
      <c r="Q68" s="21"/>
      <c r="R68" s="4"/>
      <c r="S68" s="19"/>
      <c r="T68" s="4"/>
      <c r="U68" s="19"/>
      <c r="V68" s="102"/>
      <c r="W68" s="19"/>
      <c r="X68" s="104"/>
      <c r="Y68" s="20"/>
      <c r="Z68" s="127"/>
    </row>
    <row r="69" spans="3:26" ht="12.75">
      <c r="C69" s="3" t="s">
        <v>186</v>
      </c>
      <c r="D69" s="21"/>
      <c r="E69" s="202">
        <f>SUM(E68:E68)</f>
        <v>0</v>
      </c>
      <c r="F69" s="187"/>
      <c r="G69" s="188">
        <f>SUM(G68:G68)</f>
        <v>425</v>
      </c>
      <c r="H69" s="187"/>
      <c r="I69" s="186">
        <f>SUM(I68:I68)</f>
        <v>425</v>
      </c>
      <c r="J69" s="187"/>
      <c r="K69" s="186">
        <f>G69-E69</f>
        <v>425</v>
      </c>
      <c r="L69" s="189"/>
      <c r="M69" s="203" t="e">
        <f>K69/E69</f>
        <v>#DIV/0!</v>
      </c>
      <c r="P69" s="21"/>
      <c r="Q69" s="21"/>
      <c r="R69" s="5"/>
      <c r="S69" s="17"/>
      <c r="T69" s="5"/>
      <c r="U69" s="17"/>
      <c r="V69" s="138"/>
      <c r="W69" s="17"/>
      <c r="X69" s="103"/>
      <c r="Y69" s="6"/>
      <c r="Z69" s="126"/>
    </row>
    <row r="70" spans="3:26" ht="12.75">
      <c r="C70" s="3" t="s">
        <v>114</v>
      </c>
      <c r="D70" s="21"/>
      <c r="E70" s="198"/>
      <c r="F70" s="182"/>
      <c r="G70" s="183"/>
      <c r="H70" s="182"/>
      <c r="I70" s="181"/>
      <c r="J70" s="182"/>
      <c r="K70" s="181"/>
      <c r="L70" s="184"/>
      <c r="M70" s="199"/>
      <c r="P70" s="21"/>
      <c r="Q70" s="21"/>
      <c r="R70" s="4"/>
      <c r="S70" s="19"/>
      <c r="T70" s="4"/>
      <c r="U70" s="19"/>
      <c r="V70" s="102"/>
      <c r="W70" s="19"/>
      <c r="X70" s="104"/>
      <c r="Y70" s="20"/>
      <c r="Z70" s="127"/>
    </row>
    <row r="71" spans="3:26" ht="12.75">
      <c r="C71" s="3"/>
      <c r="D71" s="21" t="s">
        <v>115</v>
      </c>
      <c r="E71" s="198">
        <f>English!E69</f>
        <v>0</v>
      </c>
      <c r="F71" s="182"/>
      <c r="G71" s="183">
        <f>English!H69</f>
        <v>0</v>
      </c>
      <c r="H71" s="182"/>
      <c r="I71" s="181">
        <f>English!H69</f>
        <v>0</v>
      </c>
      <c r="J71" s="182"/>
      <c r="K71" s="181">
        <f>English!J69</f>
        <v>0</v>
      </c>
      <c r="L71" s="184"/>
      <c r="M71" s="199">
        <v>0</v>
      </c>
      <c r="P71" s="21"/>
      <c r="Q71" s="21"/>
      <c r="R71" s="4"/>
      <c r="S71" s="19"/>
      <c r="T71" s="4"/>
      <c r="U71" s="19"/>
      <c r="V71" s="102"/>
      <c r="W71" s="19"/>
      <c r="X71" s="104"/>
      <c r="Y71" s="20"/>
      <c r="Z71" s="127"/>
    </row>
    <row r="72" spans="3:26" ht="12.75">
      <c r="C72" s="3"/>
      <c r="D72" s="21" t="s">
        <v>116</v>
      </c>
      <c r="E72" s="198">
        <f>English!E70</f>
        <v>100</v>
      </c>
      <c r="F72" s="182"/>
      <c r="G72" s="183">
        <f>English!H70</f>
        <v>110</v>
      </c>
      <c r="H72" s="182"/>
      <c r="I72" s="181">
        <f>English!H70</f>
        <v>110</v>
      </c>
      <c r="J72" s="182"/>
      <c r="K72" s="181">
        <f>English!J70</f>
        <v>10</v>
      </c>
      <c r="L72" s="184"/>
      <c r="M72" s="199">
        <v>0</v>
      </c>
      <c r="P72" s="21"/>
      <c r="Q72" s="21"/>
      <c r="R72" s="107"/>
      <c r="S72" s="106"/>
      <c r="T72" s="107"/>
      <c r="U72" s="19"/>
      <c r="V72" s="102"/>
      <c r="W72" s="19"/>
      <c r="X72" s="104"/>
      <c r="Y72" s="20"/>
      <c r="Z72" s="127"/>
    </row>
    <row r="73" spans="3:26" ht="13.5" thickBot="1">
      <c r="C73" s="3"/>
      <c r="D73" s="21" t="s">
        <v>117</v>
      </c>
      <c r="E73" s="200">
        <f>English!E71</f>
        <v>100</v>
      </c>
      <c r="F73" s="191"/>
      <c r="G73" s="192">
        <f>English!H71</f>
        <v>100</v>
      </c>
      <c r="H73" s="191"/>
      <c r="I73" s="190">
        <f>English!H71</f>
        <v>100</v>
      </c>
      <c r="J73" s="191"/>
      <c r="K73" s="190">
        <f>English!J71</f>
        <v>0</v>
      </c>
      <c r="L73" s="193"/>
      <c r="M73" s="201">
        <v>1</v>
      </c>
      <c r="P73" s="21"/>
      <c r="Q73" s="21"/>
      <c r="R73" s="4"/>
      <c r="S73" s="19"/>
      <c r="T73" s="4"/>
      <c r="U73" s="19"/>
      <c r="V73" s="102"/>
      <c r="W73" s="19"/>
      <c r="X73" s="104"/>
      <c r="Y73" s="20"/>
      <c r="Z73" s="127"/>
    </row>
    <row r="74" spans="3:26" ht="12.75">
      <c r="C74" s="3" t="s">
        <v>118</v>
      </c>
      <c r="D74" s="21"/>
      <c r="E74" s="202">
        <f>SUM(E71:E73)</f>
        <v>200</v>
      </c>
      <c r="F74" s="187"/>
      <c r="G74" s="188">
        <f>SUM(G71:G73)</f>
        <v>210</v>
      </c>
      <c r="H74" s="187"/>
      <c r="I74" s="186">
        <f>English!H72</f>
        <v>210</v>
      </c>
      <c r="J74" s="187"/>
      <c r="K74" s="186">
        <f>SUM(K71:K73)</f>
        <v>10</v>
      </c>
      <c r="L74" s="189"/>
      <c r="M74" s="203">
        <v>1</v>
      </c>
      <c r="P74" s="21"/>
      <c r="Q74" s="21"/>
      <c r="R74" s="5"/>
      <c r="S74" s="17"/>
      <c r="T74" s="5"/>
      <c r="U74" s="17"/>
      <c r="V74" s="138"/>
      <c r="W74" s="17"/>
      <c r="X74" s="103"/>
      <c r="Y74" s="6"/>
      <c r="Z74" s="126"/>
    </row>
    <row r="75" spans="3:26" ht="12.75">
      <c r="C75" s="3" t="s">
        <v>119</v>
      </c>
      <c r="D75" s="21"/>
      <c r="E75" s="198"/>
      <c r="F75" s="182"/>
      <c r="G75" s="183"/>
      <c r="H75" s="182"/>
      <c r="I75" s="181"/>
      <c r="J75" s="182"/>
      <c r="K75" s="181"/>
      <c r="L75" s="184"/>
      <c r="M75" s="199"/>
      <c r="P75" s="21"/>
      <c r="Q75" s="21"/>
      <c r="R75" s="4"/>
      <c r="S75" s="19"/>
      <c r="T75" s="4"/>
      <c r="U75" s="19"/>
      <c r="V75" s="102"/>
      <c r="W75" s="19"/>
      <c r="X75" s="104"/>
      <c r="Y75" s="20"/>
      <c r="Z75" s="127"/>
    </row>
    <row r="76" spans="3:26" ht="12.75">
      <c r="C76" s="3"/>
      <c r="D76" s="21" t="s">
        <v>120</v>
      </c>
      <c r="E76" s="198">
        <f>English!E74</f>
        <v>450</v>
      </c>
      <c r="F76" s="182"/>
      <c r="G76" s="183">
        <f>English!H74</f>
        <v>450</v>
      </c>
      <c r="H76" s="182"/>
      <c r="I76" s="181">
        <f>English!H74</f>
        <v>450</v>
      </c>
      <c r="J76" s="182"/>
      <c r="K76" s="181">
        <f>English!J74</f>
        <v>0</v>
      </c>
      <c r="L76" s="184"/>
      <c r="M76" s="199">
        <f>K76/E76</f>
        <v>0</v>
      </c>
      <c r="P76" s="21"/>
      <c r="Q76" s="21"/>
      <c r="R76" s="4"/>
      <c r="S76" s="19"/>
      <c r="T76" s="4"/>
      <c r="U76" s="19"/>
      <c r="V76" s="102"/>
      <c r="W76" s="19"/>
      <c r="X76" s="104"/>
      <c r="Y76" s="20"/>
      <c r="Z76" s="127"/>
    </row>
    <row r="77" spans="3:26" ht="12.75">
      <c r="C77" s="3"/>
      <c r="D77" s="21" t="s">
        <v>121</v>
      </c>
      <c r="E77" s="198">
        <f>English!E75</f>
        <v>300</v>
      </c>
      <c r="F77" s="182"/>
      <c r="G77" s="183">
        <f>English!H75</f>
        <v>0</v>
      </c>
      <c r="H77" s="182"/>
      <c r="I77" s="181">
        <f>English!H75</f>
        <v>0</v>
      </c>
      <c r="J77" s="182"/>
      <c r="K77" s="181">
        <f>English!J75</f>
        <v>-300</v>
      </c>
      <c r="L77" s="184"/>
      <c r="M77" s="199">
        <f>K77/E77</f>
        <v>-1</v>
      </c>
      <c r="P77" s="21"/>
      <c r="Q77" s="21"/>
      <c r="R77" s="4"/>
      <c r="S77" s="19"/>
      <c r="T77" s="4"/>
      <c r="U77" s="19"/>
      <c r="V77" s="102"/>
      <c r="W77" s="19"/>
      <c r="X77" s="104"/>
      <c r="Y77" s="20"/>
      <c r="Z77" s="127"/>
    </row>
    <row r="78" spans="3:26" ht="12.75">
      <c r="C78" s="3"/>
      <c r="D78" s="21" t="s">
        <v>122</v>
      </c>
      <c r="E78" s="198">
        <f>English!E76</f>
        <v>860</v>
      </c>
      <c r="F78" s="182"/>
      <c r="G78" s="183">
        <f>English!H76</f>
        <v>600</v>
      </c>
      <c r="H78" s="182"/>
      <c r="I78" s="181">
        <f>English!H76</f>
        <v>600</v>
      </c>
      <c r="J78" s="182"/>
      <c r="K78" s="181">
        <f>English!J76</f>
        <v>-260</v>
      </c>
      <c r="L78" s="184"/>
      <c r="M78" s="199">
        <f>K78/E78</f>
        <v>-0.3023255813953488</v>
      </c>
      <c r="P78" s="21"/>
      <c r="Q78" s="21"/>
      <c r="R78" s="4"/>
      <c r="S78" s="19"/>
      <c r="T78" s="4"/>
      <c r="U78" s="19"/>
      <c r="V78" s="102"/>
      <c r="W78" s="19"/>
      <c r="X78" s="104"/>
      <c r="Y78" s="20"/>
      <c r="Z78" s="127"/>
    </row>
    <row r="79" spans="3:26" ht="12.75">
      <c r="C79" s="3"/>
      <c r="D79" s="21" t="s">
        <v>123</v>
      </c>
      <c r="E79" s="198">
        <f>English!E77</f>
        <v>350</v>
      </c>
      <c r="F79" s="182"/>
      <c r="G79" s="183">
        <f>English!H77</f>
        <v>400</v>
      </c>
      <c r="H79" s="182"/>
      <c r="I79" s="181">
        <f>English!H77</f>
        <v>400</v>
      </c>
      <c r="J79" s="182"/>
      <c r="K79" s="181">
        <f>English!J77</f>
        <v>50</v>
      </c>
      <c r="L79" s="184"/>
      <c r="M79" s="199">
        <f>K79/E79</f>
        <v>0.14285714285714285</v>
      </c>
      <c r="P79" s="21"/>
      <c r="Q79" s="21"/>
      <c r="R79" s="4"/>
      <c r="S79" s="19"/>
      <c r="T79" s="4"/>
      <c r="U79" s="19"/>
      <c r="V79" s="102"/>
      <c r="W79" s="19"/>
      <c r="X79" s="104"/>
      <c r="Y79" s="20"/>
      <c r="Z79" s="127"/>
    </row>
    <row r="80" spans="3:26" ht="12.75">
      <c r="C80" s="3"/>
      <c r="D80" s="21" t="s">
        <v>124</v>
      </c>
      <c r="E80" s="198">
        <f>English!E78</f>
        <v>450</v>
      </c>
      <c r="F80" s="182"/>
      <c r="G80" s="183">
        <f>English!H78</f>
        <v>375</v>
      </c>
      <c r="H80" s="182"/>
      <c r="I80" s="181">
        <f>English!H78</f>
        <v>375</v>
      </c>
      <c r="J80" s="182"/>
      <c r="K80" s="181">
        <f>English!J78</f>
        <v>-75</v>
      </c>
      <c r="L80" s="184"/>
      <c r="M80" s="199">
        <f>K80/E80</f>
        <v>-0.16666666666666666</v>
      </c>
      <c r="P80" s="21"/>
      <c r="Q80" s="21"/>
      <c r="R80" s="4"/>
      <c r="S80" s="19"/>
      <c r="T80" s="4"/>
      <c r="U80" s="19"/>
      <c r="V80" s="102"/>
      <c r="W80" s="19"/>
      <c r="X80" s="104"/>
      <c r="Y80" s="20"/>
      <c r="Z80" s="127"/>
    </row>
    <row r="81" spans="3:26" ht="12.75">
      <c r="C81" s="3"/>
      <c r="D81" s="21" t="s">
        <v>126</v>
      </c>
      <c r="E81" s="206">
        <f>English!E79</f>
        <v>0</v>
      </c>
      <c r="F81" s="182"/>
      <c r="G81" s="183">
        <f>English!H79</f>
        <v>0</v>
      </c>
      <c r="H81" s="182"/>
      <c r="I81" s="181">
        <f>English!H79</f>
        <v>0</v>
      </c>
      <c r="J81" s="182"/>
      <c r="K81" s="181">
        <f>English!J79</f>
        <v>0</v>
      </c>
      <c r="L81" s="184"/>
      <c r="M81" s="199">
        <v>0</v>
      </c>
      <c r="P81" s="21"/>
      <c r="Q81" s="21"/>
      <c r="R81" s="4"/>
      <c r="S81" s="19"/>
      <c r="T81" s="4"/>
      <c r="U81" s="19"/>
      <c r="V81" s="102"/>
      <c r="W81" s="19"/>
      <c r="X81" s="104"/>
      <c r="Y81" s="20"/>
      <c r="Z81" s="127"/>
    </row>
    <row r="82" spans="3:26" ht="12.75">
      <c r="C82" s="3"/>
      <c r="D82" s="21" t="s">
        <v>166</v>
      </c>
      <c r="E82" s="198">
        <f>English!E80</f>
        <v>1000</v>
      </c>
      <c r="F82" s="182"/>
      <c r="G82" s="183">
        <f>English!H80</f>
        <v>1000</v>
      </c>
      <c r="H82" s="182"/>
      <c r="I82" s="181">
        <f>English!H80</f>
        <v>1000</v>
      </c>
      <c r="J82" s="182"/>
      <c r="K82" s="181">
        <v>1000</v>
      </c>
      <c r="L82" s="184"/>
      <c r="M82" s="199">
        <f>K82/E82</f>
        <v>1</v>
      </c>
      <c r="P82" s="21"/>
      <c r="Q82" s="21"/>
      <c r="R82" s="4"/>
      <c r="S82" s="19"/>
      <c r="T82" s="4"/>
      <c r="U82" s="19"/>
      <c r="V82" s="102"/>
      <c r="W82" s="19"/>
      <c r="X82" s="104"/>
      <c r="Y82" s="20"/>
      <c r="Z82" s="127"/>
    </row>
    <row r="83" spans="3:26" ht="12.75">
      <c r="C83" s="3"/>
      <c r="D83" s="21" t="s">
        <v>167</v>
      </c>
      <c r="E83" s="198">
        <f>English!E81</f>
        <v>450</v>
      </c>
      <c r="F83" s="182"/>
      <c r="G83" s="183">
        <f>English!H81</f>
        <v>0</v>
      </c>
      <c r="H83" s="182"/>
      <c r="I83" s="181">
        <f>English!H81</f>
        <v>0</v>
      </c>
      <c r="J83" s="182"/>
      <c r="K83" s="181">
        <v>300</v>
      </c>
      <c r="L83" s="184"/>
      <c r="M83" s="199">
        <f>K83/E83</f>
        <v>0.6666666666666666</v>
      </c>
      <c r="P83" s="21"/>
      <c r="Q83" s="21"/>
      <c r="R83" s="4"/>
      <c r="S83" s="19"/>
      <c r="T83" s="4"/>
      <c r="U83" s="19"/>
      <c r="V83" s="102"/>
      <c r="W83" s="19"/>
      <c r="X83" s="104"/>
      <c r="Y83" s="20"/>
      <c r="Z83" s="127"/>
    </row>
    <row r="84" spans="3:26" ht="12.75">
      <c r="C84" s="3"/>
      <c r="D84" s="21" t="s">
        <v>170</v>
      </c>
      <c r="E84" s="198">
        <f>English!E82</f>
        <v>300</v>
      </c>
      <c r="F84" s="182"/>
      <c r="G84" s="183">
        <f>English!H82</f>
        <v>0</v>
      </c>
      <c r="H84" s="182"/>
      <c r="I84" s="181">
        <f>English!H82</f>
        <v>0</v>
      </c>
      <c r="J84" s="182"/>
      <c r="K84" s="181">
        <f>G84-E84</f>
        <v>-300</v>
      </c>
      <c r="L84" s="184"/>
      <c r="M84" s="199">
        <f>K84/E84</f>
        <v>-1</v>
      </c>
      <c r="P84" s="21"/>
      <c r="Q84" s="21"/>
      <c r="R84" s="4"/>
      <c r="S84" s="19"/>
      <c r="T84" s="4"/>
      <c r="U84" s="19"/>
      <c r="V84" s="102"/>
      <c r="W84" s="19"/>
      <c r="X84" s="104"/>
      <c r="Y84" s="20"/>
      <c r="Z84" s="127"/>
    </row>
    <row r="85" spans="3:26" ht="13.5" thickBot="1">
      <c r="C85" s="3"/>
      <c r="D85" s="21" t="s">
        <v>173</v>
      </c>
      <c r="E85" s="200">
        <f>English!E83</f>
        <v>0</v>
      </c>
      <c r="F85" s="191"/>
      <c r="G85" s="192">
        <f>English!H83</f>
        <v>0</v>
      </c>
      <c r="H85" s="191"/>
      <c r="I85" s="190">
        <v>0</v>
      </c>
      <c r="J85" s="191"/>
      <c r="K85" s="190">
        <f>G85-E85</f>
        <v>0</v>
      </c>
      <c r="L85" s="193"/>
      <c r="M85" s="201" t="e">
        <f>K85/E85</f>
        <v>#DIV/0!</v>
      </c>
      <c r="P85" s="21"/>
      <c r="Q85" s="21"/>
      <c r="R85" s="4"/>
      <c r="S85" s="19"/>
      <c r="T85" s="4"/>
      <c r="U85" s="19"/>
      <c r="V85" s="102"/>
      <c r="W85" s="19"/>
      <c r="X85" s="104"/>
      <c r="Y85" s="20"/>
      <c r="Z85" s="127"/>
    </row>
    <row r="86" spans="3:26" ht="12.75">
      <c r="C86" s="3" t="s">
        <v>125</v>
      </c>
      <c r="D86" s="21"/>
      <c r="E86" s="202">
        <f>SUM(E76:E85)</f>
        <v>4160</v>
      </c>
      <c r="F86" s="187"/>
      <c r="G86" s="188">
        <f>SUM(G76:G85)</f>
        <v>2825</v>
      </c>
      <c r="H86" s="187"/>
      <c r="I86" s="186">
        <f>English!H84</f>
        <v>2825</v>
      </c>
      <c r="J86" s="187"/>
      <c r="K86" s="186">
        <f>H86-E86</f>
        <v>-4160</v>
      </c>
      <c r="L86" s="189"/>
      <c r="M86" s="203">
        <f>K86/E86</f>
        <v>-1</v>
      </c>
      <c r="P86" s="21"/>
      <c r="Q86" s="21"/>
      <c r="R86" s="5"/>
      <c r="S86" s="17"/>
      <c r="T86" s="5"/>
      <c r="U86" s="17"/>
      <c r="V86" s="138"/>
      <c r="W86" s="17"/>
      <c r="X86" s="103"/>
      <c r="Y86" s="6"/>
      <c r="Z86" s="126"/>
    </row>
    <row r="87" spans="3:26" ht="12.75">
      <c r="C87" s="3" t="s">
        <v>127</v>
      </c>
      <c r="D87" s="21"/>
      <c r="E87" s="198"/>
      <c r="F87" s="182"/>
      <c r="G87" s="183"/>
      <c r="H87" s="182"/>
      <c r="I87" s="181"/>
      <c r="J87" s="182"/>
      <c r="K87" s="181"/>
      <c r="L87" s="184"/>
      <c r="M87" s="199"/>
      <c r="P87" s="21"/>
      <c r="Q87" s="21"/>
      <c r="R87" s="4"/>
      <c r="S87" s="19"/>
      <c r="T87" s="4"/>
      <c r="U87" s="19"/>
      <c r="V87" s="102"/>
      <c r="W87" s="19"/>
      <c r="X87" s="104"/>
      <c r="Y87" s="20"/>
      <c r="Z87" s="141"/>
    </row>
    <row r="88" spans="3:26" ht="12.75">
      <c r="C88" s="3"/>
      <c r="D88" s="21" t="s">
        <v>128</v>
      </c>
      <c r="E88" s="198">
        <f>English!E86</f>
        <v>2500</v>
      </c>
      <c r="F88" s="182"/>
      <c r="G88" s="183">
        <f>English!H86</f>
        <v>1500</v>
      </c>
      <c r="H88" s="182"/>
      <c r="I88" s="181">
        <f>English!H86</f>
        <v>1500</v>
      </c>
      <c r="J88" s="182"/>
      <c r="K88" s="181">
        <f>English!J86</f>
        <v>-1000</v>
      </c>
      <c r="L88" s="184"/>
      <c r="M88" s="199">
        <f aca="true" t="shared" si="3" ref="M88:M107">K88/E88</f>
        <v>-0.4</v>
      </c>
      <c r="P88" s="21"/>
      <c r="Q88" s="21"/>
      <c r="R88" s="4"/>
      <c r="S88" s="19"/>
      <c r="T88" s="4"/>
      <c r="U88" s="19"/>
      <c r="V88" s="102"/>
      <c r="W88" s="19"/>
      <c r="X88" s="104"/>
      <c r="Y88" s="20"/>
      <c r="Z88" s="127"/>
    </row>
    <row r="89" spans="3:26" ht="12.75">
      <c r="C89" s="3"/>
      <c r="D89" s="21" t="s">
        <v>129</v>
      </c>
      <c r="E89" s="198">
        <f>English!E87</f>
        <v>50</v>
      </c>
      <c r="F89" s="182"/>
      <c r="G89" s="183">
        <f>English!H87</f>
        <v>0</v>
      </c>
      <c r="H89" s="182"/>
      <c r="I89" s="181">
        <f>English!H87</f>
        <v>0</v>
      </c>
      <c r="J89" s="182"/>
      <c r="K89" s="181">
        <f>English!J87</f>
        <v>-50</v>
      </c>
      <c r="L89" s="184"/>
      <c r="M89" s="199">
        <f t="shared" si="3"/>
        <v>-1</v>
      </c>
      <c r="P89" s="21"/>
      <c r="Q89" s="21"/>
      <c r="R89" s="4"/>
      <c r="S89" s="19"/>
      <c r="T89" s="4"/>
      <c r="U89" s="19"/>
      <c r="V89" s="102"/>
      <c r="W89" s="19"/>
      <c r="X89" s="104"/>
      <c r="Y89" s="20"/>
      <c r="Z89" s="127"/>
    </row>
    <row r="90" spans="3:26" ht="12.75">
      <c r="C90" s="3"/>
      <c r="D90" s="21" t="s">
        <v>130</v>
      </c>
      <c r="E90" s="198">
        <f>English!E88</f>
        <v>500</v>
      </c>
      <c r="F90" s="182"/>
      <c r="G90" s="183">
        <f>English!H88</f>
        <v>0</v>
      </c>
      <c r="H90" s="182"/>
      <c r="I90" s="181">
        <f>English!H88</f>
        <v>0</v>
      </c>
      <c r="J90" s="182"/>
      <c r="K90" s="181">
        <f>English!J88</f>
        <v>-500</v>
      </c>
      <c r="L90" s="184"/>
      <c r="M90" s="199">
        <f t="shared" si="3"/>
        <v>-1</v>
      </c>
      <c r="P90" s="21"/>
      <c r="Q90" s="21"/>
      <c r="R90" s="4"/>
      <c r="S90" s="19"/>
      <c r="T90" s="4"/>
      <c r="U90" s="19"/>
      <c r="V90" s="102"/>
      <c r="W90" s="19"/>
      <c r="X90" s="104"/>
      <c r="Y90" s="20"/>
      <c r="Z90" s="127"/>
    </row>
    <row r="91" spans="3:26" ht="12.75">
      <c r="C91" s="3"/>
      <c r="D91" s="21" t="s">
        <v>131</v>
      </c>
      <c r="E91" s="198">
        <f>English!E89</f>
        <v>1300</v>
      </c>
      <c r="F91" s="182"/>
      <c r="G91" s="183">
        <f>English!H89</f>
        <v>0</v>
      </c>
      <c r="H91" s="182"/>
      <c r="I91" s="181">
        <f>English!H89</f>
        <v>0</v>
      </c>
      <c r="J91" s="182"/>
      <c r="K91" s="181">
        <f>English!J89</f>
        <v>-1300</v>
      </c>
      <c r="L91" s="184"/>
      <c r="M91" s="199">
        <f t="shared" si="3"/>
        <v>-1</v>
      </c>
      <c r="P91" s="21"/>
      <c r="Q91" s="21"/>
      <c r="R91" s="4"/>
      <c r="S91" s="19"/>
      <c r="T91" s="4"/>
      <c r="U91" s="19"/>
      <c r="V91" s="102"/>
      <c r="W91" s="19"/>
      <c r="X91" s="104"/>
      <c r="Y91" s="20"/>
      <c r="Z91" s="127"/>
    </row>
    <row r="92" spans="3:26" ht="12.75">
      <c r="C92" s="3"/>
      <c r="D92" s="21" t="s">
        <v>132</v>
      </c>
      <c r="E92" s="198">
        <f>English!E90</f>
        <v>100</v>
      </c>
      <c r="F92" s="182"/>
      <c r="G92" s="183">
        <f>English!H90</f>
        <v>100</v>
      </c>
      <c r="H92" s="182"/>
      <c r="I92" s="181">
        <f>English!H90</f>
        <v>100</v>
      </c>
      <c r="J92" s="182"/>
      <c r="K92" s="181">
        <f>English!J90</f>
        <v>0</v>
      </c>
      <c r="L92" s="184"/>
      <c r="M92" s="199">
        <f t="shared" si="3"/>
        <v>0</v>
      </c>
      <c r="P92" s="21"/>
      <c r="Q92" s="21"/>
      <c r="R92" s="4"/>
      <c r="S92" s="19"/>
      <c r="T92" s="4"/>
      <c r="U92" s="19"/>
      <c r="V92" s="102"/>
      <c r="W92" s="19"/>
      <c r="X92" s="104"/>
      <c r="Y92" s="20"/>
      <c r="Z92" s="127"/>
    </row>
    <row r="93" spans="3:26" ht="12.75">
      <c r="C93" s="3"/>
      <c r="D93" s="21" t="s">
        <v>133</v>
      </c>
      <c r="E93" s="198">
        <f>English!E91</f>
        <v>150</v>
      </c>
      <c r="F93" s="182"/>
      <c r="G93" s="183">
        <f>English!H91</f>
        <v>0</v>
      </c>
      <c r="H93" s="182"/>
      <c r="I93" s="181">
        <f>English!H91</f>
        <v>0</v>
      </c>
      <c r="J93" s="182"/>
      <c r="K93" s="181">
        <f>English!J91</f>
        <v>-150</v>
      </c>
      <c r="L93" s="184"/>
      <c r="M93" s="199">
        <f t="shared" si="3"/>
        <v>-1</v>
      </c>
      <c r="P93" s="21"/>
      <c r="Q93" s="21"/>
      <c r="R93" s="4"/>
      <c r="S93" s="19"/>
      <c r="T93" s="4"/>
      <c r="U93" s="19"/>
      <c r="V93" s="102"/>
      <c r="W93" s="19"/>
      <c r="X93" s="104"/>
      <c r="Y93" s="20"/>
      <c r="Z93" s="127"/>
    </row>
    <row r="94" spans="3:26" ht="12.75">
      <c r="C94" s="3"/>
      <c r="D94" s="21" t="s">
        <v>134</v>
      </c>
      <c r="E94" s="198">
        <f>English!E92</f>
        <v>200</v>
      </c>
      <c r="F94" s="182"/>
      <c r="G94" s="183">
        <f>English!H92</f>
        <v>200</v>
      </c>
      <c r="H94" s="182"/>
      <c r="I94" s="181">
        <f>English!H92</f>
        <v>200</v>
      </c>
      <c r="J94" s="182"/>
      <c r="K94" s="181">
        <f>English!J92</f>
        <v>0</v>
      </c>
      <c r="L94" s="184"/>
      <c r="M94" s="199">
        <f t="shared" si="3"/>
        <v>0</v>
      </c>
      <c r="P94" s="21"/>
      <c r="Q94" s="21"/>
      <c r="R94" s="4"/>
      <c r="S94" s="19"/>
      <c r="T94" s="4"/>
      <c r="U94" s="19"/>
      <c r="V94" s="102"/>
      <c r="W94" s="19"/>
      <c r="X94" s="104"/>
      <c r="Y94" s="20"/>
      <c r="Z94" s="127"/>
    </row>
    <row r="95" spans="3:26" ht="12.75">
      <c r="C95" s="3"/>
      <c r="D95" s="21" t="s">
        <v>135</v>
      </c>
      <c r="E95" s="198">
        <f>English!E93</f>
        <v>80</v>
      </c>
      <c r="F95" s="182"/>
      <c r="G95" s="183">
        <f>English!H93</f>
        <v>80</v>
      </c>
      <c r="H95" s="182"/>
      <c r="I95" s="181">
        <f>English!H93</f>
        <v>80</v>
      </c>
      <c r="J95" s="182"/>
      <c r="K95" s="181">
        <f>English!J93</f>
        <v>0</v>
      </c>
      <c r="L95" s="184"/>
      <c r="M95" s="199">
        <f t="shared" si="3"/>
        <v>0</v>
      </c>
      <c r="P95" s="21"/>
      <c r="Q95" s="21"/>
      <c r="R95" s="4"/>
      <c r="S95" s="19"/>
      <c r="T95" s="4"/>
      <c r="U95" s="19"/>
      <c r="V95" s="102"/>
      <c r="W95" s="19"/>
      <c r="X95" s="104"/>
      <c r="Y95" s="20"/>
      <c r="Z95" s="127"/>
    </row>
    <row r="96" spans="3:26" ht="12.75">
      <c r="C96" s="1"/>
      <c r="D96" s="21" t="s">
        <v>136</v>
      </c>
      <c r="E96" s="198">
        <f>English!E94</f>
        <v>0</v>
      </c>
      <c r="F96" s="182"/>
      <c r="G96" s="183">
        <f>English!H94</f>
        <v>50</v>
      </c>
      <c r="H96" s="182"/>
      <c r="I96" s="181">
        <f>English!H94</f>
        <v>50</v>
      </c>
      <c r="J96" s="182"/>
      <c r="K96" s="181">
        <f>English!J94</f>
        <v>50</v>
      </c>
      <c r="L96" s="184"/>
      <c r="M96" s="199" t="e">
        <f t="shared" si="3"/>
        <v>#DIV/0!</v>
      </c>
      <c r="P96" s="4"/>
      <c r="Q96" s="21"/>
      <c r="R96" s="4"/>
      <c r="S96" s="19"/>
      <c r="T96" s="4"/>
      <c r="U96" s="19"/>
      <c r="V96" s="102"/>
      <c r="W96" s="19"/>
      <c r="X96" s="104"/>
      <c r="Y96" s="20"/>
      <c r="Z96" s="127"/>
    </row>
    <row r="97" spans="3:26" ht="12.75">
      <c r="C97" s="1"/>
      <c r="D97" s="21" t="s">
        <v>137</v>
      </c>
      <c r="E97" s="198">
        <f>English!E95</f>
        <v>400</v>
      </c>
      <c r="F97" s="182"/>
      <c r="G97" s="183">
        <f>English!H95</f>
        <v>450</v>
      </c>
      <c r="H97" s="182"/>
      <c r="I97" s="181">
        <v>400</v>
      </c>
      <c r="J97" s="182"/>
      <c r="K97" s="181">
        <f>English!J95</f>
        <v>50</v>
      </c>
      <c r="L97" s="184"/>
      <c r="M97" s="199">
        <f t="shared" si="3"/>
        <v>0.125</v>
      </c>
      <c r="P97" s="4"/>
      <c r="Q97" s="21"/>
      <c r="R97" s="4"/>
      <c r="S97" s="19"/>
      <c r="T97" s="4"/>
      <c r="U97" s="19"/>
      <c r="V97" s="102"/>
      <c r="W97" s="19"/>
      <c r="X97" s="104"/>
      <c r="Y97" s="20"/>
      <c r="Z97" s="127"/>
    </row>
    <row r="98" spans="3:26" ht="12.75">
      <c r="C98" s="3"/>
      <c r="D98" s="21" t="s">
        <v>138</v>
      </c>
      <c r="E98" s="198">
        <f>English!E96</f>
        <v>1278</v>
      </c>
      <c r="F98" s="182"/>
      <c r="G98" s="183">
        <f>English!H96</f>
        <v>1278</v>
      </c>
      <c r="H98" s="182"/>
      <c r="I98" s="181">
        <f>English!H96</f>
        <v>1278</v>
      </c>
      <c r="J98" s="182"/>
      <c r="K98" s="181">
        <f>English!J96</f>
        <v>0</v>
      </c>
      <c r="L98" s="184"/>
      <c r="M98" s="199">
        <f t="shared" si="3"/>
        <v>0</v>
      </c>
      <c r="P98" s="21"/>
      <c r="Q98" s="21"/>
      <c r="R98" s="4"/>
      <c r="S98" s="19"/>
      <c r="T98" s="4"/>
      <c r="U98" s="19"/>
      <c r="V98" s="102"/>
      <c r="W98" s="19"/>
      <c r="X98" s="104"/>
      <c r="Y98" s="20"/>
      <c r="Z98" s="127"/>
    </row>
    <row r="99" spans="3:26" ht="12.75">
      <c r="C99" s="3"/>
      <c r="D99" s="21" t="s">
        <v>139</v>
      </c>
      <c r="E99" s="198">
        <f>English!E97</f>
        <v>150</v>
      </c>
      <c r="F99" s="182"/>
      <c r="G99" s="183">
        <f>English!H97</f>
        <v>150</v>
      </c>
      <c r="H99" s="182"/>
      <c r="I99" s="181">
        <f>English!H97</f>
        <v>150</v>
      </c>
      <c r="J99" s="182"/>
      <c r="K99" s="181">
        <f>English!J97</f>
        <v>0</v>
      </c>
      <c r="L99" s="184"/>
      <c r="M99" s="199">
        <f t="shared" si="3"/>
        <v>0</v>
      </c>
      <c r="P99" s="21"/>
      <c r="Q99" s="21"/>
      <c r="R99" s="4"/>
      <c r="S99" s="19"/>
      <c r="T99" s="4"/>
      <c r="U99" s="19"/>
      <c r="V99" s="102"/>
      <c r="W99" s="19"/>
      <c r="X99" s="104"/>
      <c r="Y99" s="20"/>
      <c r="Z99" s="127"/>
    </row>
    <row r="100" spans="3:26" ht="12.75">
      <c r="C100" s="3"/>
      <c r="D100" s="21" t="s">
        <v>140</v>
      </c>
      <c r="E100" s="198">
        <f>English!E98</f>
        <v>150</v>
      </c>
      <c r="F100" s="182"/>
      <c r="G100" s="183">
        <f>English!H98</f>
        <v>150</v>
      </c>
      <c r="H100" s="182"/>
      <c r="I100" s="181">
        <f>English!H98</f>
        <v>150</v>
      </c>
      <c r="J100" s="182"/>
      <c r="K100" s="181">
        <f>English!J98</f>
        <v>0</v>
      </c>
      <c r="L100" s="184"/>
      <c r="M100" s="199">
        <f t="shared" si="3"/>
        <v>0</v>
      </c>
      <c r="P100" s="21"/>
      <c r="Q100" s="21"/>
      <c r="R100" s="4"/>
      <c r="S100" s="19"/>
      <c r="T100" s="4"/>
      <c r="U100" s="19"/>
      <c r="V100" s="102"/>
      <c r="W100" s="19"/>
      <c r="X100" s="104"/>
      <c r="Y100" s="20"/>
      <c r="Z100" s="127"/>
    </row>
    <row r="101" spans="3:26" ht="12.75">
      <c r="C101" s="3"/>
      <c r="D101" s="21" t="s">
        <v>141</v>
      </c>
      <c r="E101" s="198">
        <f>English!E99</f>
        <v>1800</v>
      </c>
      <c r="F101" s="182"/>
      <c r="G101" s="183">
        <f>English!H99</f>
        <v>1850</v>
      </c>
      <c r="H101" s="182"/>
      <c r="I101" s="181">
        <f>English!H99</f>
        <v>1850</v>
      </c>
      <c r="J101" s="182"/>
      <c r="K101" s="181">
        <f>English!J99</f>
        <v>50</v>
      </c>
      <c r="L101" s="184"/>
      <c r="M101" s="199">
        <f t="shared" si="3"/>
        <v>0.027777777777777776</v>
      </c>
      <c r="P101" s="21"/>
      <c r="Q101" s="21"/>
      <c r="R101" s="4"/>
      <c r="S101" s="19"/>
      <c r="T101" s="4"/>
      <c r="U101" s="19"/>
      <c r="V101" s="102"/>
      <c r="W101" s="19"/>
      <c r="X101" s="104"/>
      <c r="Y101" s="20"/>
      <c r="Z101" s="127"/>
    </row>
    <row r="102" spans="3:26" ht="12.75">
      <c r="C102" s="3"/>
      <c r="D102" s="21" t="s">
        <v>168</v>
      </c>
      <c r="E102" s="198">
        <f>English!E100</f>
        <v>4200</v>
      </c>
      <c r="F102" s="182"/>
      <c r="G102" s="183">
        <f>English!H100</f>
        <v>4500</v>
      </c>
      <c r="H102" s="182"/>
      <c r="I102" s="181">
        <v>4200</v>
      </c>
      <c r="J102" s="182"/>
      <c r="K102" s="181">
        <f>English!J100</f>
        <v>300</v>
      </c>
      <c r="L102" s="184"/>
      <c r="M102" s="199">
        <f>K102/E102</f>
        <v>0.07142857142857142</v>
      </c>
      <c r="P102" s="21"/>
      <c r="Q102" s="21"/>
      <c r="R102" s="4"/>
      <c r="S102" s="19"/>
      <c r="T102" s="4"/>
      <c r="U102" s="19"/>
      <c r="V102" s="102"/>
      <c r="W102" s="19"/>
      <c r="X102" s="104"/>
      <c r="Y102" s="20"/>
      <c r="Z102" s="127"/>
    </row>
    <row r="103" spans="3:26" ht="12.75">
      <c r="C103" s="3"/>
      <c r="D103" s="21" t="s">
        <v>142</v>
      </c>
      <c r="E103" s="198">
        <f>English!E101</f>
        <v>106</v>
      </c>
      <c r="F103" s="182"/>
      <c r="G103" s="183">
        <v>120</v>
      </c>
      <c r="H103" s="182"/>
      <c r="I103" s="181">
        <f>English!H101</f>
        <v>120</v>
      </c>
      <c r="J103" s="182"/>
      <c r="K103" s="181">
        <f>English!J101</f>
        <v>14</v>
      </c>
      <c r="L103" s="184"/>
      <c r="M103" s="199">
        <f>K103/E103</f>
        <v>0.1320754716981132</v>
      </c>
      <c r="P103" s="21"/>
      <c r="Q103" s="21"/>
      <c r="R103" s="4"/>
      <c r="S103" s="19"/>
      <c r="T103" s="4"/>
      <c r="U103" s="19"/>
      <c r="V103" s="102"/>
      <c r="W103" s="19"/>
      <c r="X103" s="104"/>
      <c r="Y103" s="20"/>
      <c r="Z103" s="127"/>
    </row>
    <row r="104" spans="3:26" ht="12.75">
      <c r="C104" s="3"/>
      <c r="D104" s="21" t="s">
        <v>163</v>
      </c>
      <c r="E104" s="198">
        <f>English!E102</f>
        <v>6800</v>
      </c>
      <c r="F104" s="182"/>
      <c r="G104" s="183">
        <f>English!H102</f>
        <v>6800</v>
      </c>
      <c r="H104" s="182"/>
      <c r="I104" s="181">
        <v>6800</v>
      </c>
      <c r="J104" s="182"/>
      <c r="K104" s="181">
        <f>English!J102</f>
        <v>0</v>
      </c>
      <c r="L104" s="184"/>
      <c r="M104" s="199">
        <f t="shared" si="3"/>
        <v>0</v>
      </c>
      <c r="P104" s="21"/>
      <c r="Q104" s="21"/>
      <c r="R104" s="4"/>
      <c r="S104" s="19"/>
      <c r="T104" s="4"/>
      <c r="U104" s="19"/>
      <c r="V104" s="102"/>
      <c r="W104" s="19"/>
      <c r="X104" s="104"/>
      <c r="Y104" s="20"/>
      <c r="Z104" s="127"/>
    </row>
    <row r="105" spans="3:26" ht="12.75">
      <c r="C105" s="3"/>
      <c r="D105" s="21" t="s">
        <v>184</v>
      </c>
      <c r="E105" s="198">
        <v>1440</v>
      </c>
      <c r="F105" s="182"/>
      <c r="G105" s="183">
        <f>English!H103</f>
        <v>1440</v>
      </c>
      <c r="H105" s="182"/>
      <c r="I105" s="181">
        <v>1440</v>
      </c>
      <c r="J105" s="182"/>
      <c r="K105" s="181">
        <f>I105-E105</f>
        <v>0</v>
      </c>
      <c r="L105" s="184"/>
      <c r="M105" s="199">
        <v>1</v>
      </c>
      <c r="P105" s="21"/>
      <c r="Q105" s="21"/>
      <c r="R105" s="4"/>
      <c r="S105" s="19"/>
      <c r="T105" s="4"/>
      <c r="U105" s="19"/>
      <c r="V105" s="102"/>
      <c r="W105" s="19"/>
      <c r="X105" s="104"/>
      <c r="Y105" s="20"/>
      <c r="Z105" s="127"/>
    </row>
    <row r="106" spans="3:26" ht="13.5" thickBot="1">
      <c r="C106" s="3"/>
      <c r="D106" s="21" t="s">
        <v>198</v>
      </c>
      <c r="E106" s="200">
        <v>0</v>
      </c>
      <c r="F106" s="191"/>
      <c r="G106" s="192">
        <v>3000</v>
      </c>
      <c r="H106" s="191"/>
      <c r="I106" s="190"/>
      <c r="J106" s="191"/>
      <c r="K106" s="190"/>
      <c r="L106" s="193"/>
      <c r="M106" s="201"/>
      <c r="P106" s="21"/>
      <c r="Q106" s="21"/>
      <c r="R106" s="4"/>
      <c r="S106" s="19"/>
      <c r="T106" s="4"/>
      <c r="U106" s="19"/>
      <c r="V106" s="102"/>
      <c r="W106" s="19"/>
      <c r="X106" s="104"/>
      <c r="Y106" s="20"/>
      <c r="Z106" s="127"/>
    </row>
    <row r="107" spans="3:26" ht="12.75">
      <c r="C107" s="3" t="s">
        <v>143</v>
      </c>
      <c r="D107" s="21"/>
      <c r="E107" s="202">
        <f>SUM(E88:E105)</f>
        <v>21204</v>
      </c>
      <c r="F107" s="187"/>
      <c r="G107" s="188">
        <f>SUM(G88:G105)</f>
        <v>18668</v>
      </c>
      <c r="H107" s="187"/>
      <c r="I107" s="186">
        <f>English!H105</f>
        <v>21668</v>
      </c>
      <c r="J107" s="187"/>
      <c r="K107" s="186">
        <f>G107-E107</f>
        <v>-2536</v>
      </c>
      <c r="L107" s="189"/>
      <c r="M107" s="203">
        <f t="shared" si="3"/>
        <v>-0.11960007545746086</v>
      </c>
      <c r="P107" s="21"/>
      <c r="Q107" s="21"/>
      <c r="R107" s="5"/>
      <c r="S107" s="17"/>
      <c r="T107" s="5"/>
      <c r="U107" s="17"/>
      <c r="V107" s="138"/>
      <c r="W107" s="17"/>
      <c r="X107" s="103"/>
      <c r="Y107" s="6"/>
      <c r="Z107" s="126"/>
    </row>
    <row r="108" spans="3:26" ht="12.75">
      <c r="C108" s="3" t="s">
        <v>144</v>
      </c>
      <c r="D108" s="21"/>
      <c r="E108" s="198"/>
      <c r="F108" s="182"/>
      <c r="G108" s="183"/>
      <c r="H108" s="182"/>
      <c r="I108" s="181"/>
      <c r="J108" s="182"/>
      <c r="K108" s="181"/>
      <c r="L108" s="184"/>
      <c r="M108" s="199"/>
      <c r="P108" s="21"/>
      <c r="Q108" s="21"/>
      <c r="R108" s="4"/>
      <c r="S108" s="19"/>
      <c r="T108" s="4"/>
      <c r="U108" s="19"/>
      <c r="V108" s="102"/>
      <c r="W108" s="19"/>
      <c r="X108" s="104"/>
      <c r="Y108" s="20"/>
      <c r="Z108" s="127"/>
    </row>
    <row r="109" spans="3:26" ht="12.75">
      <c r="C109" s="3"/>
      <c r="D109" s="21" t="s">
        <v>145</v>
      </c>
      <c r="E109" s="198">
        <f>English!E107</f>
        <v>500</v>
      </c>
      <c r="F109" s="182"/>
      <c r="G109" s="183">
        <f>English!H107</f>
        <v>500</v>
      </c>
      <c r="H109" s="182"/>
      <c r="I109" s="181">
        <f>English!H107</f>
        <v>500</v>
      </c>
      <c r="J109" s="182"/>
      <c r="K109" s="181">
        <f>English!J107</f>
        <v>300</v>
      </c>
      <c r="L109" s="184"/>
      <c r="M109" s="199">
        <f>K109/E109</f>
        <v>0.6</v>
      </c>
      <c r="P109" s="21"/>
      <c r="Q109" s="21"/>
      <c r="R109" s="4"/>
      <c r="S109" s="19"/>
      <c r="T109" s="4"/>
      <c r="U109" s="19"/>
      <c r="V109" s="102"/>
      <c r="W109" s="19"/>
      <c r="X109" s="104"/>
      <c r="Y109" s="20"/>
      <c r="Z109" s="127"/>
    </row>
    <row r="110" spans="3:26" ht="12.75">
      <c r="C110" s="3"/>
      <c r="D110" s="21" t="s">
        <v>146</v>
      </c>
      <c r="E110" s="198">
        <f>English!E108</f>
        <v>200</v>
      </c>
      <c r="F110" s="182"/>
      <c r="G110" s="183">
        <f>English!H108</f>
        <v>200</v>
      </c>
      <c r="H110" s="182"/>
      <c r="I110" s="181">
        <f>English!H108</f>
        <v>200</v>
      </c>
      <c r="J110" s="182"/>
      <c r="K110" s="181">
        <f>English!J108</f>
        <v>0</v>
      </c>
      <c r="L110" s="184"/>
      <c r="M110" s="199">
        <v>5.5</v>
      </c>
      <c r="P110" s="21"/>
      <c r="Q110" s="21"/>
      <c r="R110" s="4"/>
      <c r="S110" s="19"/>
      <c r="T110" s="4"/>
      <c r="U110" s="19"/>
      <c r="V110" s="102"/>
      <c r="W110" s="19"/>
      <c r="X110" s="104"/>
      <c r="Y110" s="20"/>
      <c r="Z110" s="127"/>
    </row>
    <row r="111" spans="3:26" ht="12.75">
      <c r="C111" s="3"/>
      <c r="D111" s="21" t="s">
        <v>147</v>
      </c>
      <c r="E111" s="198">
        <f>English!E109</f>
        <v>200</v>
      </c>
      <c r="F111" s="182"/>
      <c r="G111" s="183">
        <f>English!H109</f>
        <v>200</v>
      </c>
      <c r="H111" s="182"/>
      <c r="I111" s="181">
        <f>English!H109</f>
        <v>200</v>
      </c>
      <c r="J111" s="182"/>
      <c r="K111" s="181">
        <f>English!J109</f>
        <v>0</v>
      </c>
      <c r="L111" s="184"/>
      <c r="M111" s="199">
        <f>K111/E111</f>
        <v>0</v>
      </c>
      <c r="P111" s="21"/>
      <c r="Q111" s="21"/>
      <c r="R111" s="4"/>
      <c r="S111" s="19"/>
      <c r="T111" s="4"/>
      <c r="U111" s="19"/>
      <c r="V111" s="102"/>
      <c r="W111" s="19"/>
      <c r="X111" s="104"/>
      <c r="Y111" s="20"/>
      <c r="Z111" s="127"/>
    </row>
    <row r="112" spans="3:26" ht="13.5" thickBot="1">
      <c r="C112" s="3"/>
      <c r="D112" s="21" t="s">
        <v>148</v>
      </c>
      <c r="E112" s="200">
        <f>English!E110</f>
        <v>375</v>
      </c>
      <c r="F112" s="191"/>
      <c r="G112" s="192">
        <f>English!H110</f>
        <v>375</v>
      </c>
      <c r="H112" s="191"/>
      <c r="I112" s="190">
        <f>English!H110</f>
        <v>375</v>
      </c>
      <c r="J112" s="191"/>
      <c r="K112" s="190">
        <f>English!J110</f>
        <v>0</v>
      </c>
      <c r="L112" s="193"/>
      <c r="M112" s="201">
        <f>K112/E112</f>
        <v>0</v>
      </c>
      <c r="P112" s="21"/>
      <c r="Q112" s="21"/>
      <c r="R112" s="4"/>
      <c r="S112" s="19"/>
      <c r="T112" s="4"/>
      <c r="U112" s="19"/>
      <c r="V112" s="102"/>
      <c r="W112" s="19"/>
      <c r="X112" s="104"/>
      <c r="Y112" s="20"/>
      <c r="Z112" s="127"/>
    </row>
    <row r="113" spans="3:26" ht="12.75">
      <c r="C113" s="3" t="s">
        <v>149</v>
      </c>
      <c r="D113" s="21"/>
      <c r="E113" s="202">
        <f>SUM(E109:E112)</f>
        <v>1275</v>
      </c>
      <c r="F113" s="187"/>
      <c r="G113" s="188">
        <f>SUM(G109:G112)</f>
        <v>1275</v>
      </c>
      <c r="H113" s="187"/>
      <c r="I113" s="186">
        <f>English!H111</f>
        <v>1275</v>
      </c>
      <c r="J113" s="194"/>
      <c r="K113" s="186">
        <f>I113-E113</f>
        <v>0</v>
      </c>
      <c r="L113" s="195"/>
      <c r="M113" s="203">
        <f>K113/E113</f>
        <v>0</v>
      </c>
      <c r="P113" s="21"/>
      <c r="Q113" s="21"/>
      <c r="R113" s="5"/>
      <c r="S113" s="17"/>
      <c r="T113" s="5"/>
      <c r="U113" s="17"/>
      <c r="V113" s="138"/>
      <c r="W113" s="19"/>
      <c r="X113" s="103"/>
      <c r="Y113" s="20"/>
      <c r="Z113" s="126"/>
    </row>
    <row r="114" spans="3:26" ht="12.75">
      <c r="C114" s="16"/>
      <c r="D114" s="26"/>
      <c r="E114" s="198"/>
      <c r="F114" s="182"/>
      <c r="G114" s="183"/>
      <c r="H114" s="182"/>
      <c r="I114" s="181"/>
      <c r="J114" s="182"/>
      <c r="K114" s="181"/>
      <c r="L114" s="184"/>
      <c r="M114" s="199"/>
      <c r="P114" s="26"/>
      <c r="Q114" s="26"/>
      <c r="R114" s="4"/>
      <c r="S114" s="19"/>
      <c r="T114" s="4"/>
      <c r="U114" s="19"/>
      <c r="V114" s="102"/>
      <c r="W114" s="19"/>
      <c r="X114" s="104"/>
      <c r="Y114" s="20"/>
      <c r="Z114" s="127"/>
    </row>
    <row r="115" spans="3:26" ht="13.5" thickBot="1">
      <c r="C115" s="3"/>
      <c r="D115" s="21"/>
      <c r="E115" s="207">
        <f>English!E113</f>
        <v>57366.95</v>
      </c>
      <c r="F115" s="208"/>
      <c r="G115" s="209">
        <f>English!H113</f>
        <v>46076</v>
      </c>
      <c r="H115" s="208"/>
      <c r="I115" s="210">
        <f>English!H113</f>
        <v>46076</v>
      </c>
      <c r="J115" s="210"/>
      <c r="K115" s="210">
        <f>G115-E115</f>
        <v>-11290.949999999997</v>
      </c>
      <c r="L115" s="211"/>
      <c r="M115" s="212">
        <f>K115/E115</f>
        <v>-0.19681977166295223</v>
      </c>
      <c r="P115" s="21"/>
      <c r="Q115" s="21"/>
      <c r="R115" s="5"/>
      <c r="S115" s="17"/>
      <c r="T115" s="5"/>
      <c r="U115" s="17"/>
      <c r="V115" s="138"/>
      <c r="W115" s="5"/>
      <c r="X115" s="103"/>
      <c r="Y115" s="6"/>
      <c r="Z115" s="126"/>
    </row>
    <row r="116" spans="7:26" ht="12.75">
      <c r="G116" s="32"/>
      <c r="P116" s="31"/>
      <c r="Q116" s="31"/>
      <c r="R116" s="31"/>
      <c r="S116" s="31"/>
      <c r="T116" s="31"/>
      <c r="U116" s="31"/>
      <c r="V116" s="31"/>
      <c r="W116" s="31"/>
      <c r="X116" s="31"/>
      <c r="Y116" s="31"/>
      <c r="Z116" s="31"/>
    </row>
    <row r="117" spans="3:26" ht="26.25">
      <c r="C117" s="95"/>
      <c r="P117" s="31"/>
      <c r="Q117" s="31"/>
      <c r="R117" s="31"/>
      <c r="S117" s="31"/>
      <c r="T117" s="31"/>
      <c r="U117" s="31"/>
      <c r="V117" s="31"/>
      <c r="W117" s="31"/>
      <c r="X117" s="31"/>
      <c r="Y117" s="31"/>
      <c r="Z117" s="31"/>
    </row>
    <row r="118" spans="3:26" ht="26.25">
      <c r="C118" s="95"/>
      <c r="G118" s="32"/>
      <c r="K118" s="101"/>
      <c r="P118" s="31"/>
      <c r="Q118" s="31"/>
      <c r="R118" s="31"/>
      <c r="S118" s="31"/>
      <c r="T118" s="114"/>
      <c r="U118" s="31"/>
      <c r="V118" s="142"/>
      <c r="W118" s="31"/>
      <c r="X118" s="142"/>
      <c r="Y118" s="31"/>
      <c r="Z118" s="31"/>
    </row>
    <row r="119" spans="7:26" ht="12.75">
      <c r="G119" s="32"/>
      <c r="K119" s="101"/>
      <c r="P119" s="31"/>
      <c r="Q119" s="31"/>
      <c r="R119" s="31"/>
      <c r="S119" s="31"/>
      <c r="T119" s="114"/>
      <c r="U119" s="31"/>
      <c r="V119" s="142"/>
      <c r="W119" s="31"/>
      <c r="X119" s="142"/>
      <c r="Y119" s="31"/>
      <c r="Z119" s="31"/>
    </row>
  </sheetData>
  <sheetProtection/>
  <mergeCells count="1">
    <mergeCell ref="C1:M1"/>
  </mergeCells>
  <printOptions gridLines="1"/>
  <pageMargins left="0.7" right="0.7" top="0.75" bottom="0.75" header="0.3" footer="0.3"/>
  <pageSetup fitToHeight="2" orientation="portrait" scale="66"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 Area 8</dc:creator>
  <cp:keywords/>
  <dc:description/>
  <cp:lastModifiedBy>treas</cp:lastModifiedBy>
  <cp:lastPrinted>2021-05-22T18:44:13Z</cp:lastPrinted>
  <dcterms:created xsi:type="dcterms:W3CDTF">2006-06-02T16:44:41Z</dcterms:created>
  <dcterms:modified xsi:type="dcterms:W3CDTF">2021-06-19T22:14:42Z</dcterms:modified>
  <cp:category/>
  <cp:version/>
  <cp:contentType/>
  <cp:contentStatus/>
</cp:coreProperties>
</file>